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'Приложение 7'!$A$1:$L$133</definedName>
  </definedNames>
  <calcPr calcId="125725"/>
</workbook>
</file>

<file path=xl/calcChain.xml><?xml version="1.0" encoding="utf-8"?>
<calcChain xmlns="http://schemas.openxmlformats.org/spreadsheetml/2006/main">
  <c r="L69" i="4"/>
  <c r="L68" s="1"/>
  <c r="K69"/>
  <c r="K68" s="1"/>
  <c r="L131" l="1"/>
  <c r="L130" s="1"/>
  <c r="L129" s="1"/>
  <c r="K131"/>
  <c r="K130" s="1"/>
  <c r="K129" s="1"/>
  <c r="L127"/>
  <c r="L126" s="1"/>
  <c r="K127"/>
  <c r="K126" s="1"/>
  <c r="K124"/>
  <c r="K123" s="1"/>
  <c r="L124"/>
  <c r="L123" s="1"/>
  <c r="L121"/>
  <c r="K121"/>
  <c r="L119"/>
  <c r="K119"/>
  <c r="L116"/>
  <c r="L115" s="1"/>
  <c r="L114" s="1"/>
  <c r="L113" s="1"/>
  <c r="K116"/>
  <c r="K115" s="1"/>
  <c r="K114" s="1"/>
  <c r="K113" s="1"/>
  <c r="L111"/>
  <c r="L110" s="1"/>
  <c r="L109" s="1"/>
  <c r="K111"/>
  <c r="K110"/>
  <c r="K109" s="1"/>
  <c r="L107"/>
  <c r="L106" s="1"/>
  <c r="L105" s="1"/>
  <c r="K107"/>
  <c r="K106" s="1"/>
  <c r="K105" s="1"/>
  <c r="L103"/>
  <c r="K103"/>
  <c r="L101"/>
  <c r="K101"/>
  <c r="L97"/>
  <c r="K97"/>
  <c r="L95"/>
  <c r="K95"/>
  <c r="L93"/>
  <c r="K93"/>
  <c r="L89"/>
  <c r="K89"/>
  <c r="L87"/>
  <c r="K87"/>
  <c r="L85"/>
  <c r="K85"/>
  <c r="L80"/>
  <c r="K80"/>
  <c r="L76"/>
  <c r="L75" s="1"/>
  <c r="L74" s="1"/>
  <c r="K76"/>
  <c r="K75" s="1"/>
  <c r="K74" s="1"/>
  <c r="L73"/>
  <c r="L72" s="1"/>
  <c r="L71" s="1"/>
  <c r="K73"/>
  <c r="K72" s="1"/>
  <c r="K71" s="1"/>
  <c r="L65"/>
  <c r="K65"/>
  <c r="L66"/>
  <c r="K66"/>
  <c r="L63"/>
  <c r="K63"/>
  <c r="L61"/>
  <c r="K61"/>
  <c r="L58"/>
  <c r="K58"/>
  <c r="L56"/>
  <c r="K56"/>
  <c r="K55" s="1"/>
  <c r="K54"/>
  <c r="K53" s="1"/>
  <c r="L53"/>
  <c r="L51"/>
  <c r="K51"/>
  <c r="L49"/>
  <c r="L48" s="1"/>
  <c r="K49"/>
  <c r="L46"/>
  <c r="K46"/>
  <c r="L43"/>
  <c r="L42" s="1"/>
  <c r="K43"/>
  <c r="K42" s="1"/>
  <c r="L37"/>
  <c r="L36" s="1"/>
  <c r="K37"/>
  <c r="K36" s="1"/>
  <c r="L35"/>
  <c r="L34" s="1"/>
  <c r="K35"/>
  <c r="K34" s="1"/>
  <c r="L29"/>
  <c r="K29"/>
  <c r="L28"/>
  <c r="K28"/>
  <c r="L26"/>
  <c r="L25" s="1"/>
  <c r="K26"/>
  <c r="K25" s="1"/>
  <c r="L21"/>
  <c r="K21"/>
  <c r="L20"/>
  <c r="L19" s="1"/>
  <c r="K20"/>
  <c r="K19" s="1"/>
  <c r="L18"/>
  <c r="K16"/>
  <c r="K15" s="1"/>
  <c r="L16"/>
  <c r="L15" s="1"/>
  <c r="L14" s="1"/>
  <c r="K78" l="1"/>
  <c r="K77" s="1"/>
  <c r="K79"/>
  <c r="L55"/>
  <c r="L78"/>
  <c r="L77" s="1"/>
  <c r="L79"/>
  <c r="K118"/>
  <c r="K117" s="1"/>
  <c r="K18"/>
  <c r="K32"/>
  <c r="K31" s="1"/>
  <c r="K33"/>
  <c r="L32"/>
  <c r="L31" s="1"/>
  <c r="L33"/>
  <c r="K48"/>
  <c r="K100"/>
  <c r="K99" s="1"/>
  <c r="L92"/>
  <c r="L91" s="1"/>
  <c r="K84"/>
  <c r="K83" s="1"/>
  <c r="L60"/>
  <c r="L45"/>
  <c r="K45"/>
  <c r="K13"/>
  <c r="K12" s="1"/>
  <c r="K14"/>
  <c r="K24"/>
  <c r="K23"/>
  <c r="L24"/>
  <c r="L23"/>
  <c r="L84"/>
  <c r="L83" s="1"/>
  <c r="L100"/>
  <c r="L99" s="1"/>
  <c r="K60"/>
  <c r="K92"/>
  <c r="K91" s="1"/>
  <c r="L118"/>
  <c r="L117" s="1"/>
  <c r="L13"/>
  <c r="L12" s="1"/>
  <c r="L41" l="1"/>
  <c r="O13" s="1"/>
  <c r="K41"/>
  <c r="M13" s="1"/>
  <c r="O12"/>
  <c r="N12"/>
  <c r="N14" s="1"/>
  <c r="N16" s="1"/>
  <c r="M12"/>
  <c r="L133" l="1"/>
  <c r="K133"/>
  <c r="M14"/>
  <c r="M16" s="1"/>
  <c r="O14"/>
  <c r="O16" s="1"/>
  <c r="O15" l="1"/>
  <c r="M15"/>
</calcChain>
</file>

<file path=xl/sharedStrings.xml><?xml version="1.0" encoding="utf-8"?>
<sst xmlns="http://schemas.openxmlformats.org/spreadsheetml/2006/main" count="278" uniqueCount="139">
  <si>
    <t>(тыс.рублей)</t>
  </si>
  <si>
    <t>ВР</t>
  </si>
  <si>
    <t>Наименование</t>
  </si>
  <si>
    <t>ЦСР</t>
  </si>
  <si>
    <t>Сумма на 2020 год</t>
  </si>
  <si>
    <t>Сумма на 2021 год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</si>
  <si>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</si>
  <si>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</si>
  <si>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</si>
  <si>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</si>
  <si>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</si>
  <si>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</si>
  <si>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</si>
  <si>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</si>
  <si>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</si>
  <si>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</si>
  <si>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</si>
  <si>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</si>
  <si>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</si>
  <si>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</si>
  <si>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</si>
  <si>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</si>
  <si>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</si>
  <si>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</si>
  <si>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</si>
  <si>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</si>
  <si>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</si>
  <si>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</si>
  <si>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</si>
  <si>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</si>
  <si>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</si>
  <si>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</si>
  <si>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</si>
  <si>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</si>
  <si>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Основное мероприятие "Благоустройство дворовых и общественных территорий  в с.п. Ларьяк"</t>
  </si>
  <si>
    <t>44.0.01.0000</t>
  </si>
  <si>
    <t>44.0.01.L5550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</si>
  <si>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</si>
  <si>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</si>
  <si>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</si>
  <si>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</si>
  <si>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</si>
  <si>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</si>
  <si>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</si>
  <si>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</si>
  <si>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</si>
  <si>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</si>
  <si>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</si>
  <si>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</si>
  <si>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Прочие мероприятия органов местного самоуправления, 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</si>
  <si>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50.0.00.02400</t>
  </si>
  <si>
    <t>0122100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</si>
  <si>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</si>
  <si>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</si>
  <si>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</si>
  <si>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0130000</t>
  </si>
  <si>
    <t>0132100</t>
  </si>
  <si>
    <t>50.0.00.D9300</t>
  </si>
  <si>
    <t>0140000</t>
  </si>
  <si>
    <t>50.0.00.59300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</si>
  <si>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</si>
  <si>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</si>
  <si>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</si>
  <si>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</si>
  <si>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</si>
  <si>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</si>
  <si>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0142100</t>
  </si>
  <si>
    <t>Ведомственная программа «Организация бюджетного процесса в сельском поселении Ларьяк на 2019-2021 гг"</t>
  </si>
  <si>
    <t>51.0.00.00000</t>
  </si>
  <si>
    <t>Резервный фонд</t>
  </si>
  <si>
    <t>51.0.00.20610</t>
  </si>
  <si>
    <t>Резервные средства</t>
  </si>
  <si>
    <t xml:space="preserve">Условно утвержденные расходы 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</si>
  <si>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</si>
  <si>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</si>
  <si>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0145510</t>
  </si>
  <si>
    <t>52.0.00.00590</t>
  </si>
  <si>
    <t>Расходы на выплаты персоналу казенных учреждений</t>
  </si>
  <si>
    <t>0200000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</si>
  <si>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</si>
  <si>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</si>
  <si>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0202100</t>
  </si>
  <si>
    <t>53.0.00.00590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</si>
  <si>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</si>
  <si>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</si>
  <si>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</si>
  <si>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0402100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</si>
  <si>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</si>
  <si>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</si>
  <si>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</si>
  <si>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55.0.00.99990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</si>
  <si>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</si>
  <si>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</si>
  <si>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Расходы на реализацию мероприятий в рамках ведомственной целевой программы "Развитие муниципальной службы в сельском поселении Ларьяк на 2019-2021 годы"</t>
  </si>
  <si>
    <t>57.0.00.99990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</si>
  <si>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</si>
  <si>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</si>
  <si>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Ларьяк на 2019-2021 годы"</t>
  </si>
  <si>
    <t>58.0.00.20070</t>
  </si>
  <si>
    <t>0510000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</si>
  <si>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</si>
  <si>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</si>
  <si>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0512100</t>
  </si>
  <si>
    <t>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2019-2021 годы"</t>
  </si>
  <si>
    <t>59.0.00.99990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</si>
  <si>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2018-2025 годах и на период до 2030 года" в рамках ведомственной целевой программы "Управление муниципальным имуществом на территории с.п. Ларьяк на 2019-2021 годы"</t>
  </si>
  <si>
    <t>59.1.00.89020</t>
  </si>
  <si>
    <t>Межбюджетные трансферты</t>
  </si>
  <si>
    <t>Иные межбюджетные трансфетры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</si>
  <si>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</si>
  <si>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</si>
  <si>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</si>
  <si>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</si>
  <si>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0515408</t>
  </si>
  <si>
    <t>Расходы на реализацию мероприятий в рамках ведомственной целевой программы "Благоустройство и озеленение сельского поселения Ларьяк на 2019-2021 годы"</t>
  </si>
  <si>
    <t>60.1.01.99990</t>
  </si>
  <si>
    <t>Всего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</si>
  <si>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</si>
  <si>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51.0.00.20620</t>
  </si>
  <si>
    <t xml:space="preserve">Муниципальная программа «Развитие транспортной системы сельского поселения Ларьяк» </t>
  </si>
  <si>
    <t>Подпрограмма  «Автомобильные дороги»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</si>
  <si>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</si>
  <si>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</si>
  <si>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</si>
  <si>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</si>
  <si>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</si>
  <si>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</si>
  <si>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</si>
  <si>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</si>
  <si>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"Формирование комфортной среды с.п. Ларьяк"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</si>
  <si>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</si>
  <si>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</si>
  <si>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</si>
  <si>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Резервный фонд администрации сельского поселения в рамках ведомственной целевой программы «Организация бюджетного процесса в сельском поселении Ларьяк на 2019-2021 годы»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</si>
  <si>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</si>
  <si>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</si>
  <si>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</si>
  <si>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целевым статьям (муниципальным программам и ведомственным целевым программам ), группам (группам и подгруппам) видов расходов классификации расходов бюджета сельского поселения Ларьяк на 2020-2021 годы</t>
  </si>
  <si>
    <t>Приложение 7 к Решению Совета депутатов сельского поселения Ларьяк от 16.05.2019г. № 51</t>
  </si>
</sst>
</file>

<file path=xl/styles.xml><?xml version="1.0" encoding="utf-8"?>
<styleSheet xmlns="http://schemas.openxmlformats.org/spreadsheetml/2006/main">
  <numFmts count="4">
    <numFmt numFmtId="164" formatCode="#,##0.0;[Red]\-#,##0.0"/>
    <numFmt numFmtId="165" formatCode="0000000"/>
    <numFmt numFmtId="166" formatCode="000"/>
    <numFmt numFmtId="167" formatCode="#,##0.0_ ;[Red]\-#,##0.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5" xfId="1" applyNumberFormat="1" applyFont="1" applyFill="1" applyBorder="1" applyAlignment="1" applyProtection="1">
      <alignment horizontal="justify" wrapText="1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right"/>
      <protection hidden="1"/>
    </xf>
    <xf numFmtId="167" fontId="3" fillId="0" borderId="0" xfId="1" applyNumberFormat="1" applyFont="1" applyProtection="1">
      <protection hidden="1"/>
    </xf>
    <xf numFmtId="165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5" xfId="1" applyNumberFormat="1" applyFont="1" applyFill="1" applyBorder="1" applyAlignment="1" applyProtection="1">
      <alignment horizontal="center"/>
      <protection hidden="1"/>
    </xf>
    <xf numFmtId="166" fontId="3" fillId="0" borderId="5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justify" wrapText="1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5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justify" vertical="top" wrapText="1"/>
      <protection hidden="1"/>
    </xf>
    <xf numFmtId="166" fontId="3" fillId="0" borderId="7" xfId="1" applyNumberFormat="1" applyFont="1" applyFill="1" applyBorder="1" applyAlignment="1" applyProtection="1">
      <alignment horizontal="center"/>
      <protection hidden="1"/>
    </xf>
    <xf numFmtId="165" fontId="5" fillId="0" borderId="12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6" fontId="5" fillId="0" borderId="1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justify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16" xfId="1" applyNumberFormat="1" applyFont="1" applyFill="1" applyBorder="1" applyAlignment="1" applyProtection="1">
      <alignment horizontal="justify" wrapText="1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6" fontId="5" fillId="0" borderId="16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Fill="1" applyBorder="1" applyAlignment="1" applyProtection="1">
      <alignment horizontal="right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justify" wrapText="1"/>
      <protection hidden="1"/>
    </xf>
    <xf numFmtId="14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justify" wrapText="1"/>
      <protection hidden="1"/>
    </xf>
    <xf numFmtId="165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justify" wrapText="1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8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4" fontId="3" fillId="0" borderId="5" xfId="1" applyNumberFormat="1" applyFont="1" applyFill="1" applyBorder="1" applyAlignment="1" applyProtection="1">
      <alignment horizontal="center" vertical="top"/>
      <protection hidden="1"/>
    </xf>
    <xf numFmtId="166" fontId="3" fillId="0" borderId="12" xfId="1" applyNumberFormat="1" applyFont="1" applyFill="1" applyBorder="1" applyAlignment="1" applyProtection="1">
      <alignment horizontal="center" vertical="top"/>
      <protection hidden="1"/>
    </xf>
    <xf numFmtId="14" fontId="3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18" xfId="1" applyNumberFormat="1" applyFont="1" applyFill="1" applyBorder="1" applyAlignment="1" applyProtection="1">
      <alignment horizontal="justify" wrapText="1"/>
      <protection hidden="1"/>
    </xf>
    <xf numFmtId="0" fontId="9" fillId="0" borderId="11" xfId="1" applyNumberFormat="1" applyFont="1" applyFill="1" applyBorder="1" applyAlignment="1" applyProtection="1">
      <alignment horizontal="justify" wrapText="1"/>
      <protection hidden="1"/>
    </xf>
    <xf numFmtId="164" fontId="5" fillId="0" borderId="2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Alignment="1" applyProtection="1">
      <alignment horizontal="left" vertical="center" wrapText="1"/>
      <protection hidden="1"/>
    </xf>
    <xf numFmtId="165" fontId="5" fillId="0" borderId="11" xfId="1" applyNumberFormat="1" applyFont="1" applyFill="1" applyBorder="1" applyAlignment="1" applyProtection="1">
      <alignment horizontal="center"/>
      <protection hidden="1"/>
    </xf>
    <xf numFmtId="165" fontId="3" fillId="0" borderId="17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justify" wrapText="1"/>
      <protection hidden="1"/>
    </xf>
    <xf numFmtId="166" fontId="5" fillId="0" borderId="6" xfId="1" applyNumberFormat="1" applyFont="1" applyFill="1" applyBorder="1" applyAlignment="1" applyProtection="1">
      <alignment horizontal="center"/>
      <protection hidden="1"/>
    </xf>
    <xf numFmtId="164" fontId="3" fillId="0" borderId="14" xfId="1" applyNumberFormat="1" applyFont="1" applyFill="1" applyBorder="1" applyAlignment="1" applyProtection="1">
      <alignment horizontal="right"/>
      <protection hidden="1"/>
    </xf>
    <xf numFmtId="165" fontId="5" fillId="0" borderId="17" xfId="1" applyNumberFormat="1" applyFont="1" applyFill="1" applyBorder="1" applyAlignment="1" applyProtection="1">
      <alignment horizontal="center"/>
      <protection hidden="1"/>
    </xf>
    <xf numFmtId="166" fontId="5" fillId="0" borderId="7" xfId="1" applyNumberFormat="1" applyFont="1" applyFill="1" applyBorder="1" applyAlignment="1" applyProtection="1">
      <alignment horizontal="center"/>
      <protection hidden="1"/>
    </xf>
    <xf numFmtId="166" fontId="3" fillId="0" borderId="18" xfId="1" applyNumberFormat="1" applyFont="1" applyFill="1" applyBorder="1" applyAlignment="1" applyProtection="1">
      <alignment horizontal="center"/>
      <protection hidden="1"/>
    </xf>
    <xf numFmtId="14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alignment horizontal="justify" vertical="center"/>
      <protection hidden="1"/>
    </xf>
    <xf numFmtId="165" fontId="3" fillId="0" borderId="14" xfId="1" applyNumberFormat="1" applyFont="1" applyFill="1" applyBorder="1" applyAlignment="1" applyProtection="1">
      <protection hidden="1"/>
    </xf>
    <xf numFmtId="40" fontId="3" fillId="0" borderId="11" xfId="1" applyNumberFormat="1" applyFont="1" applyFill="1" applyBorder="1" applyAlignment="1" applyProtection="1">
      <protection hidden="1"/>
    </xf>
    <xf numFmtId="0" fontId="3" fillId="0" borderId="0" xfId="1" applyFont="1" applyBorder="1"/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Alignment="1">
      <alignment horizontal="justify" wrapText="1"/>
    </xf>
    <xf numFmtId="0" fontId="6" fillId="0" borderId="14" xfId="2" applyFont="1" applyFill="1" applyBorder="1" applyAlignment="1">
      <alignment horizontal="justify" wrapText="1"/>
    </xf>
    <xf numFmtId="0" fontId="5" fillId="0" borderId="12" xfId="1" applyNumberFormat="1" applyFont="1" applyFill="1" applyBorder="1" applyAlignment="1" applyProtection="1">
      <alignment horizontal="justify" wrapText="1"/>
      <protection hidden="1"/>
    </xf>
    <xf numFmtId="0" fontId="3" fillId="0" borderId="5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Alignment="1">
      <alignment horizontal="justify"/>
    </xf>
    <xf numFmtId="0" fontId="6" fillId="0" borderId="0" xfId="2" applyFont="1" applyFill="1" applyAlignment="1">
      <alignment horizontal="center"/>
    </xf>
    <xf numFmtId="0" fontId="6" fillId="0" borderId="11" xfId="2" applyFont="1" applyFill="1" applyBorder="1" applyAlignment="1">
      <alignment horizontal="justify" wrapText="1"/>
    </xf>
    <xf numFmtId="0" fontId="3" fillId="0" borderId="0" xfId="1" applyFont="1" applyFill="1"/>
    <xf numFmtId="164" fontId="3" fillId="0" borderId="0" xfId="1" applyNumberFormat="1" applyFont="1" applyFill="1"/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justify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&#1050;%20&#1041;&#1070;&#1044;&#1046;&#1045;&#1058;&#1059;%202019-2021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>
        <row r="12">
          <cell r="Q12">
            <v>1836.0509999999999</v>
          </cell>
        </row>
      </sheetData>
      <sheetData sheetId="1">
        <row r="12">
          <cell r="Q12">
            <v>1836.0509999999999</v>
          </cell>
        </row>
        <row r="48">
          <cell r="Q48">
            <v>700</v>
          </cell>
          <cell r="R48">
            <v>0</v>
          </cell>
        </row>
        <row r="51">
          <cell r="Q51">
            <v>7</v>
          </cell>
          <cell r="R51">
            <v>0</v>
          </cell>
        </row>
        <row r="77">
          <cell r="Q77">
            <v>2000</v>
          </cell>
          <cell r="R77">
            <v>2000</v>
          </cell>
        </row>
        <row r="105">
          <cell r="Q105">
            <v>2000</v>
          </cell>
          <cell r="R105">
            <v>2000</v>
          </cell>
        </row>
        <row r="149">
          <cell r="Q149">
            <v>777.4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topLeftCell="H1" workbookViewId="0">
      <selection activeCell="J11" sqref="J11"/>
    </sheetView>
  </sheetViews>
  <sheetFormatPr defaultColWidth="9.140625" defaultRowHeight="15.75"/>
  <cols>
    <col min="1" max="7" width="9.140625" style="6" hidden="1" customWidth="1"/>
    <col min="8" max="8" width="71.28515625" style="120" customWidth="1"/>
    <col min="9" max="9" width="19" style="123" customWidth="1"/>
    <col min="10" max="10" width="8.5703125" style="123" customWidth="1"/>
    <col min="11" max="11" width="14.42578125" style="123" customWidth="1"/>
    <col min="12" max="12" width="14.140625" style="123" customWidth="1"/>
    <col min="13" max="13" width="11.5703125" style="6" customWidth="1"/>
    <col min="14" max="14" width="0.140625" style="6" customWidth="1"/>
    <col min="15" max="15" width="21.85546875" style="6" customWidth="1"/>
    <col min="16" max="256" width="9.140625" style="6" customWidth="1"/>
    <col min="257" max="16384" width="9.140625" style="6"/>
  </cols>
  <sheetData>
    <row r="1" spans="1:15" ht="21" customHeight="1">
      <c r="A1" s="1"/>
      <c r="B1" s="1"/>
      <c r="C1" s="1"/>
      <c r="D1" s="1"/>
      <c r="E1" s="1"/>
      <c r="F1" s="1"/>
      <c r="G1" s="1"/>
      <c r="H1" s="2"/>
      <c r="I1" s="3"/>
      <c r="J1" s="129" t="s">
        <v>138</v>
      </c>
      <c r="K1" s="129"/>
      <c r="L1" s="129"/>
      <c r="M1" s="4"/>
      <c r="N1" s="5"/>
      <c r="O1" s="5"/>
    </row>
    <row r="2" spans="1:15" ht="18.75" customHeight="1">
      <c r="A2" s="1"/>
      <c r="B2" s="1"/>
      <c r="C2" s="1"/>
      <c r="D2" s="1"/>
      <c r="E2" s="1"/>
      <c r="F2" s="1"/>
      <c r="G2" s="1"/>
      <c r="H2" s="2"/>
      <c r="I2" s="7"/>
      <c r="J2" s="129"/>
      <c r="K2" s="129"/>
      <c r="L2" s="129"/>
      <c r="M2" s="4"/>
      <c r="N2" s="4"/>
      <c r="O2" s="4"/>
    </row>
    <row r="3" spans="1:15" ht="6" customHeight="1">
      <c r="A3" s="1"/>
      <c r="B3" s="1"/>
      <c r="C3" s="1"/>
      <c r="D3" s="1"/>
      <c r="E3" s="1"/>
      <c r="F3" s="1"/>
      <c r="G3" s="1"/>
      <c r="H3" s="2"/>
      <c r="I3" s="3"/>
      <c r="J3" s="129"/>
      <c r="K3" s="129"/>
      <c r="L3" s="129"/>
      <c r="M3" s="4"/>
      <c r="N3" s="4"/>
      <c r="O3" s="5"/>
    </row>
    <row r="4" spans="1:15" ht="18.75" customHeight="1">
      <c r="A4" s="1"/>
      <c r="B4" s="1"/>
      <c r="C4" s="1"/>
      <c r="D4" s="1"/>
      <c r="E4" s="1"/>
      <c r="F4" s="1"/>
      <c r="G4" s="1"/>
      <c r="H4" s="8"/>
      <c r="I4" s="9"/>
      <c r="J4" s="9"/>
      <c r="K4" s="10"/>
      <c r="L4" s="10"/>
      <c r="M4" s="5"/>
      <c r="N4" s="5"/>
      <c r="O4" s="5"/>
    </row>
    <row r="5" spans="1:15" ht="409.6" hidden="1" customHeight="1">
      <c r="A5" s="1"/>
      <c r="B5" s="1"/>
      <c r="C5" s="1"/>
      <c r="D5" s="1"/>
      <c r="E5" s="1"/>
      <c r="F5" s="1"/>
      <c r="G5" s="1"/>
      <c r="H5" s="8"/>
      <c r="I5" s="1"/>
      <c r="J5" s="1"/>
      <c r="K5" s="1"/>
      <c r="L5" s="1"/>
      <c r="M5" s="5"/>
      <c r="N5" s="5"/>
      <c r="O5" s="5"/>
    </row>
    <row r="6" spans="1:15" ht="409.6" hidden="1" customHeight="1">
      <c r="A6" s="1"/>
      <c r="B6" s="1"/>
      <c r="C6" s="1"/>
      <c r="D6" s="1"/>
      <c r="E6" s="1"/>
      <c r="F6" s="1"/>
      <c r="G6" s="1"/>
      <c r="H6" s="8"/>
      <c r="I6" s="1"/>
      <c r="J6" s="1"/>
      <c r="K6" s="1"/>
      <c r="L6" s="1"/>
      <c r="M6" s="5"/>
      <c r="N6" s="5"/>
      <c r="O6" s="5"/>
    </row>
    <row r="7" spans="1:15" ht="64.5" customHeight="1">
      <c r="A7" s="1"/>
      <c r="B7" s="1"/>
      <c r="C7" s="1"/>
      <c r="D7" s="1"/>
      <c r="E7" s="1"/>
      <c r="F7" s="1"/>
      <c r="G7" s="1"/>
      <c r="H7" s="130" t="s">
        <v>137</v>
      </c>
      <c r="I7" s="130"/>
      <c r="J7" s="130"/>
      <c r="K7" s="130"/>
      <c r="L7" s="130"/>
      <c r="M7" s="5"/>
      <c r="N7" s="5"/>
      <c r="O7" s="5"/>
    </row>
    <row r="8" spans="1:15" ht="14.25" hidden="1" customHeight="1">
      <c r="A8" s="1"/>
      <c r="B8" s="1"/>
      <c r="C8" s="1"/>
      <c r="D8" s="1"/>
      <c r="E8" s="1"/>
      <c r="F8" s="1"/>
      <c r="G8" s="1"/>
      <c r="H8" s="8"/>
      <c r="I8" s="1"/>
      <c r="J8" s="1"/>
      <c r="K8" s="1"/>
      <c r="L8" s="1"/>
      <c r="M8" s="5"/>
      <c r="N8" s="5"/>
      <c r="O8" s="5"/>
    </row>
    <row r="9" spans="1:15" ht="18.75" customHeight="1" thickBot="1">
      <c r="A9" s="1"/>
      <c r="B9" s="11"/>
      <c r="C9" s="11"/>
      <c r="D9" s="11"/>
      <c r="E9" s="11"/>
      <c r="F9" s="11"/>
      <c r="G9" s="11"/>
      <c r="H9" s="8"/>
      <c r="I9" s="1"/>
      <c r="J9" s="1"/>
      <c r="K9" s="12"/>
      <c r="L9" s="12" t="s">
        <v>0</v>
      </c>
      <c r="M9" s="5"/>
      <c r="N9" s="5"/>
      <c r="O9" s="5"/>
    </row>
    <row r="10" spans="1:15" ht="37.5" customHeight="1">
      <c r="A10" s="13"/>
      <c r="B10" s="14"/>
      <c r="C10" s="14"/>
      <c r="D10" s="14"/>
      <c r="E10" s="15"/>
      <c r="F10" s="15"/>
      <c r="G10" s="15" t="s">
        <v>1</v>
      </c>
      <c r="H10" s="16" t="s">
        <v>2</v>
      </c>
      <c r="I10" s="17" t="s">
        <v>3</v>
      </c>
      <c r="J10" s="17" t="s">
        <v>1</v>
      </c>
      <c r="K10" s="18" t="s">
        <v>4</v>
      </c>
      <c r="L10" s="18" t="s">
        <v>5</v>
      </c>
      <c r="M10" s="19"/>
      <c r="N10" s="5"/>
      <c r="O10" s="5"/>
    </row>
    <row r="11" spans="1:15" ht="18.75" customHeight="1">
      <c r="A11" s="20"/>
      <c r="B11" s="21"/>
      <c r="C11" s="4"/>
      <c r="D11" s="4"/>
      <c r="E11" s="4"/>
      <c r="F11" s="4"/>
      <c r="G11" s="4"/>
      <c r="H11" s="16">
        <v>1</v>
      </c>
      <c r="I11" s="18">
        <v>2</v>
      </c>
      <c r="J11" s="18">
        <v>3</v>
      </c>
      <c r="K11" s="18">
        <v>4</v>
      </c>
      <c r="L11" s="18">
        <v>4</v>
      </c>
      <c r="M11" s="5"/>
      <c r="N11" s="5"/>
      <c r="O11" s="5"/>
    </row>
    <row r="12" spans="1:15" ht="34.5" customHeight="1">
      <c r="A12" s="20"/>
      <c r="B12" s="127" t="s">
        <v>6</v>
      </c>
      <c r="C12" s="128"/>
      <c r="D12" s="128"/>
      <c r="E12" s="128"/>
      <c r="F12" s="128"/>
      <c r="G12" s="22">
        <v>620</v>
      </c>
      <c r="H12" s="23" t="s">
        <v>119</v>
      </c>
      <c r="I12" s="24" t="s">
        <v>7</v>
      </c>
      <c r="J12" s="25" t="s">
        <v>8</v>
      </c>
      <c r="K12" s="26">
        <f>K13+K18</f>
        <v>9807.2999999999993</v>
      </c>
      <c r="L12" s="26">
        <f>L13+L18</f>
        <v>10095.299999999999</v>
      </c>
      <c r="M12" s="27">
        <f>K12+K23+K31</f>
        <v>11856.099999999999</v>
      </c>
      <c r="N12" s="27">
        <f t="shared" ref="N12" si="0">L12+L23+L31</f>
        <v>12144.25</v>
      </c>
      <c r="O12" s="27">
        <f>L12+L23+L31</f>
        <v>12144.25</v>
      </c>
    </row>
    <row r="13" spans="1:15" ht="21.75" customHeight="1">
      <c r="A13" s="20"/>
      <c r="B13" s="28"/>
      <c r="C13" s="125" t="s">
        <v>9</v>
      </c>
      <c r="D13" s="126"/>
      <c r="E13" s="126"/>
      <c r="F13" s="126"/>
      <c r="G13" s="22">
        <v>320</v>
      </c>
      <c r="H13" s="29" t="s">
        <v>120</v>
      </c>
      <c r="I13" s="30" t="s">
        <v>10</v>
      </c>
      <c r="J13" s="31" t="s">
        <v>8</v>
      </c>
      <c r="K13" s="32">
        <f>K15</f>
        <v>5472</v>
      </c>
      <c r="L13" s="32">
        <f>L15</f>
        <v>5760</v>
      </c>
      <c r="M13" s="27">
        <f>K41+K77+K83+K91+K99+K105+K109+K113+K117+K129</f>
        <v>75564.98000000001</v>
      </c>
      <c r="N13" s="5"/>
      <c r="O13" s="27">
        <f>L41+L77+L83+L91+L99+L105+L109+L113+L117+L129</f>
        <v>81932.970000000016</v>
      </c>
    </row>
    <row r="14" spans="1:15" ht="46.5" customHeight="1">
      <c r="A14" s="20"/>
      <c r="B14" s="33"/>
      <c r="C14" s="34"/>
      <c r="D14" s="35"/>
      <c r="E14" s="35"/>
      <c r="F14" s="35"/>
      <c r="G14" s="22"/>
      <c r="H14" s="116" t="s">
        <v>11</v>
      </c>
      <c r="I14" s="36" t="s">
        <v>12</v>
      </c>
      <c r="J14" s="31"/>
      <c r="K14" s="32">
        <f t="shared" ref="K14:L16" si="1">K15</f>
        <v>5472</v>
      </c>
      <c r="L14" s="32">
        <f t="shared" si="1"/>
        <v>5760</v>
      </c>
      <c r="M14" s="27">
        <f>M12+M13</f>
        <v>87421.080000000016</v>
      </c>
      <c r="N14" s="27">
        <f t="shared" ref="N14:O14" si="2">N12+N13</f>
        <v>12144.25</v>
      </c>
      <c r="O14" s="27">
        <f t="shared" si="2"/>
        <v>94077.220000000016</v>
      </c>
    </row>
    <row r="15" spans="1:15" ht="47.25" customHeight="1">
      <c r="A15" s="20"/>
      <c r="B15" s="37"/>
      <c r="C15" s="38"/>
      <c r="D15" s="126" t="s">
        <v>13</v>
      </c>
      <c r="E15" s="126"/>
      <c r="F15" s="126"/>
      <c r="G15" s="22">
        <v>620</v>
      </c>
      <c r="H15" s="39" t="s">
        <v>121</v>
      </c>
      <c r="I15" s="30" t="s">
        <v>14</v>
      </c>
      <c r="J15" s="31" t="s">
        <v>8</v>
      </c>
      <c r="K15" s="32">
        <f t="shared" si="1"/>
        <v>5472</v>
      </c>
      <c r="L15" s="32">
        <f t="shared" si="1"/>
        <v>5760</v>
      </c>
      <c r="M15" s="5">
        <f>M12/M14*100</f>
        <v>13.562060775272963</v>
      </c>
      <c r="N15" s="5"/>
      <c r="O15" s="5">
        <f>O12/O14*100</f>
        <v>12.908810443165731</v>
      </c>
    </row>
    <row r="16" spans="1:15" ht="37.5" customHeight="1">
      <c r="A16" s="20"/>
      <c r="B16" s="37"/>
      <c r="C16" s="38"/>
      <c r="D16" s="35"/>
      <c r="E16" s="35"/>
      <c r="F16" s="35"/>
      <c r="G16" s="22"/>
      <c r="H16" s="39" t="s">
        <v>15</v>
      </c>
      <c r="I16" s="30" t="s">
        <v>14</v>
      </c>
      <c r="J16" s="31">
        <v>200</v>
      </c>
      <c r="K16" s="32">
        <f t="shared" si="1"/>
        <v>5472</v>
      </c>
      <c r="L16" s="32">
        <f t="shared" si="1"/>
        <v>5760</v>
      </c>
      <c r="M16" s="5">
        <f>M13/M14*100</f>
        <v>86.437939224727032</v>
      </c>
      <c r="N16" s="5">
        <f t="shared" ref="N16" si="3">N13/N14*100</f>
        <v>0</v>
      </c>
      <c r="O16" s="5">
        <f>O13/O14*100</f>
        <v>87.091189556834266</v>
      </c>
    </row>
    <row r="17" spans="1:15" ht="34.5" customHeight="1">
      <c r="A17" s="20"/>
      <c r="B17" s="125">
        <v>600</v>
      </c>
      <c r="C17" s="125"/>
      <c r="D17" s="125"/>
      <c r="E17" s="125"/>
      <c r="F17" s="125"/>
      <c r="G17" s="22">
        <v>620</v>
      </c>
      <c r="H17" s="29" t="s">
        <v>16</v>
      </c>
      <c r="I17" s="40" t="s">
        <v>14</v>
      </c>
      <c r="J17" s="31">
        <v>240</v>
      </c>
      <c r="K17" s="41">
        <v>5472</v>
      </c>
      <c r="L17" s="41">
        <v>5760</v>
      </c>
      <c r="M17" s="5"/>
      <c r="N17" s="5"/>
      <c r="O17" s="5"/>
    </row>
    <row r="18" spans="1:15" ht="19.5" customHeight="1">
      <c r="A18" s="20"/>
      <c r="B18" s="28"/>
      <c r="C18" s="42"/>
      <c r="D18" s="42"/>
      <c r="E18" s="43">
        <v>600</v>
      </c>
      <c r="F18" s="43">
        <v>610</v>
      </c>
      <c r="G18" s="22">
        <v>610</v>
      </c>
      <c r="H18" s="29" t="s">
        <v>122</v>
      </c>
      <c r="I18" s="44" t="s">
        <v>17</v>
      </c>
      <c r="J18" s="45"/>
      <c r="K18" s="46">
        <f>K20</f>
        <v>4335.3</v>
      </c>
      <c r="L18" s="46">
        <f>L20</f>
        <v>4335.3</v>
      </c>
      <c r="M18" s="5"/>
      <c r="N18" s="5"/>
      <c r="O18" s="5"/>
    </row>
    <row r="19" spans="1:15" ht="34.5" customHeight="1">
      <c r="A19" s="20"/>
      <c r="B19" s="28"/>
      <c r="C19" s="42"/>
      <c r="D19" s="34"/>
      <c r="E19" s="47"/>
      <c r="F19" s="47"/>
      <c r="G19" s="22"/>
      <c r="H19" s="117" t="s">
        <v>18</v>
      </c>
      <c r="I19" s="121" t="s">
        <v>19</v>
      </c>
      <c r="J19" s="45"/>
      <c r="K19" s="48">
        <f>K20</f>
        <v>4335.3</v>
      </c>
      <c r="L19" s="48">
        <f>L20</f>
        <v>4335.3</v>
      </c>
      <c r="M19" s="5"/>
      <c r="N19" s="5"/>
      <c r="O19" s="5"/>
    </row>
    <row r="20" spans="1:15" ht="47.25" customHeight="1">
      <c r="A20" s="20"/>
      <c r="B20" s="49"/>
      <c r="C20" s="50"/>
      <c r="D20" s="35"/>
      <c r="E20" s="51">
        <v>600</v>
      </c>
      <c r="F20" s="51">
        <v>620</v>
      </c>
      <c r="G20" s="22">
        <v>620</v>
      </c>
      <c r="H20" s="39" t="s">
        <v>121</v>
      </c>
      <c r="I20" s="52" t="s">
        <v>20</v>
      </c>
      <c r="J20" s="53"/>
      <c r="K20" s="54">
        <f>K22</f>
        <v>4335.3</v>
      </c>
      <c r="L20" s="54">
        <f>L22</f>
        <v>4335.3</v>
      </c>
      <c r="M20" s="5"/>
      <c r="N20" s="5"/>
      <c r="O20" s="5"/>
    </row>
    <row r="21" spans="1:15" ht="23.25" customHeight="1">
      <c r="A21" s="20"/>
      <c r="B21" s="37"/>
      <c r="C21" s="35"/>
      <c r="D21" s="35"/>
      <c r="E21" s="51"/>
      <c r="F21" s="51"/>
      <c r="G21" s="22"/>
      <c r="H21" s="55" t="s">
        <v>21</v>
      </c>
      <c r="I21" s="30" t="s">
        <v>20</v>
      </c>
      <c r="J21" s="53">
        <v>800</v>
      </c>
      <c r="K21" s="54">
        <f>K22</f>
        <v>4335.3</v>
      </c>
      <c r="L21" s="54">
        <f>L22</f>
        <v>4335.3</v>
      </c>
      <c r="M21" s="5"/>
      <c r="N21" s="5"/>
      <c r="O21" s="5"/>
    </row>
    <row r="22" spans="1:15" ht="47.25" customHeight="1">
      <c r="A22" s="20"/>
      <c r="B22" s="37"/>
      <c r="C22" s="35"/>
      <c r="D22" s="126" t="s">
        <v>22</v>
      </c>
      <c r="E22" s="126"/>
      <c r="F22" s="126"/>
      <c r="G22" s="22">
        <v>620</v>
      </c>
      <c r="H22" s="55" t="s">
        <v>23</v>
      </c>
      <c r="I22" s="30" t="s">
        <v>20</v>
      </c>
      <c r="J22" s="56">
        <v>810</v>
      </c>
      <c r="K22" s="32">
        <v>4335.3</v>
      </c>
      <c r="L22" s="32">
        <v>4335.3</v>
      </c>
      <c r="M22" s="5"/>
      <c r="N22" s="5"/>
      <c r="O22" s="5"/>
    </row>
    <row r="23" spans="1:15" ht="36.75" customHeight="1">
      <c r="A23" s="20"/>
      <c r="B23" s="125">
        <v>600</v>
      </c>
      <c r="C23" s="125"/>
      <c r="D23" s="125"/>
      <c r="E23" s="125"/>
      <c r="F23" s="125"/>
      <c r="G23" s="22">
        <v>620</v>
      </c>
      <c r="H23" s="118" t="s">
        <v>123</v>
      </c>
      <c r="I23" s="57" t="s">
        <v>24</v>
      </c>
      <c r="J23" s="25"/>
      <c r="K23" s="58">
        <f>K25+K28</f>
        <v>48.8</v>
      </c>
      <c r="L23" s="58">
        <f>L25+L28</f>
        <v>48.95</v>
      </c>
      <c r="M23" s="5"/>
      <c r="N23" s="5"/>
      <c r="O23" s="5"/>
    </row>
    <row r="24" spans="1:15" ht="48" customHeight="1">
      <c r="A24" s="20"/>
      <c r="B24" s="42"/>
      <c r="C24" s="42"/>
      <c r="D24" s="42"/>
      <c r="E24" s="42"/>
      <c r="F24" s="42"/>
      <c r="G24" s="22"/>
      <c r="H24" s="122" t="s">
        <v>136</v>
      </c>
      <c r="I24" s="59" t="s">
        <v>25</v>
      </c>
      <c r="J24" s="60"/>
      <c r="K24" s="46">
        <f>K25+K28</f>
        <v>48.8</v>
      </c>
      <c r="L24" s="46">
        <f>L25+L28</f>
        <v>48.95</v>
      </c>
      <c r="M24" s="5"/>
      <c r="N24" s="5"/>
      <c r="O24" s="5"/>
    </row>
    <row r="25" spans="1:15" ht="60.75" customHeight="1">
      <c r="A25" s="20"/>
      <c r="B25" s="28"/>
      <c r="C25" s="42"/>
      <c r="D25" s="42"/>
      <c r="E25" s="43">
        <v>600</v>
      </c>
      <c r="F25" s="43">
        <v>610</v>
      </c>
      <c r="G25" s="22">
        <v>610</v>
      </c>
      <c r="H25" s="116" t="s">
        <v>124</v>
      </c>
      <c r="I25" s="40" t="s">
        <v>26</v>
      </c>
      <c r="J25" s="45"/>
      <c r="K25" s="46">
        <f>K26</f>
        <v>24.4</v>
      </c>
      <c r="L25" s="46">
        <f>L26</f>
        <v>24.5</v>
      </c>
      <c r="M25" s="5"/>
      <c r="N25" s="5"/>
      <c r="O25" s="5"/>
    </row>
    <row r="26" spans="1:15" ht="36.75" customHeight="1">
      <c r="A26" s="20"/>
      <c r="B26" s="28"/>
      <c r="C26" s="42"/>
      <c r="D26" s="34"/>
      <c r="E26" s="47"/>
      <c r="F26" s="47"/>
      <c r="G26" s="22"/>
      <c r="H26" s="61" t="s">
        <v>15</v>
      </c>
      <c r="I26" s="40" t="s">
        <v>26</v>
      </c>
      <c r="J26" s="45">
        <v>200</v>
      </c>
      <c r="K26" s="48">
        <f>K27</f>
        <v>24.4</v>
      </c>
      <c r="L26" s="48">
        <f>L27</f>
        <v>24.5</v>
      </c>
      <c r="M26" s="5"/>
      <c r="N26" s="5"/>
      <c r="O26" s="5"/>
    </row>
    <row r="27" spans="1:15" ht="31.5" customHeight="1">
      <c r="A27" s="20"/>
      <c r="B27" s="49"/>
      <c r="C27" s="50"/>
      <c r="D27" s="35"/>
      <c r="E27" s="51">
        <v>600</v>
      </c>
      <c r="F27" s="51">
        <v>620</v>
      </c>
      <c r="G27" s="22">
        <v>620</v>
      </c>
      <c r="H27" s="29" t="s">
        <v>27</v>
      </c>
      <c r="I27" s="44" t="s">
        <v>26</v>
      </c>
      <c r="J27" s="53">
        <v>240</v>
      </c>
      <c r="K27" s="54">
        <v>24.4</v>
      </c>
      <c r="L27" s="54">
        <v>24.5</v>
      </c>
      <c r="M27" s="5"/>
      <c r="N27" s="5"/>
      <c r="O27" s="5"/>
    </row>
    <row r="28" spans="1:15" ht="60" customHeight="1">
      <c r="A28" s="20"/>
      <c r="B28" s="37"/>
      <c r="C28" s="35"/>
      <c r="D28" s="126" t="s">
        <v>28</v>
      </c>
      <c r="E28" s="126"/>
      <c r="F28" s="126"/>
      <c r="G28" s="22">
        <v>610</v>
      </c>
      <c r="H28" s="116" t="s">
        <v>125</v>
      </c>
      <c r="I28" s="30" t="s">
        <v>29</v>
      </c>
      <c r="J28" s="56" t="s">
        <v>8</v>
      </c>
      <c r="K28" s="32">
        <f>K30</f>
        <v>24.4</v>
      </c>
      <c r="L28" s="32">
        <f>L30</f>
        <v>24.45</v>
      </c>
      <c r="M28" s="5"/>
      <c r="N28" s="5"/>
      <c r="O28" s="5"/>
    </row>
    <row r="29" spans="1:15" ht="35.25" customHeight="1">
      <c r="A29" s="20"/>
      <c r="B29" s="37"/>
      <c r="C29" s="35"/>
      <c r="D29" s="35"/>
      <c r="E29" s="35"/>
      <c r="F29" s="35"/>
      <c r="G29" s="22"/>
      <c r="H29" s="61" t="s">
        <v>15</v>
      </c>
      <c r="I29" s="30" t="s">
        <v>29</v>
      </c>
      <c r="J29" s="53">
        <v>200</v>
      </c>
      <c r="K29" s="32">
        <f>K30</f>
        <v>24.4</v>
      </c>
      <c r="L29" s="32">
        <f>L30</f>
        <v>24.45</v>
      </c>
      <c r="M29" s="5"/>
      <c r="N29" s="5"/>
      <c r="O29" s="5"/>
    </row>
    <row r="30" spans="1:15" ht="37.5" customHeight="1">
      <c r="A30" s="20"/>
      <c r="B30" s="125">
        <v>600</v>
      </c>
      <c r="C30" s="125"/>
      <c r="D30" s="125"/>
      <c r="E30" s="125"/>
      <c r="F30" s="125"/>
      <c r="G30" s="22">
        <v>610</v>
      </c>
      <c r="H30" s="29" t="s">
        <v>27</v>
      </c>
      <c r="I30" s="40" t="s">
        <v>29</v>
      </c>
      <c r="J30" s="62">
        <v>240</v>
      </c>
      <c r="K30" s="41">
        <v>24.4</v>
      </c>
      <c r="L30" s="41">
        <v>24.45</v>
      </c>
      <c r="M30" s="5"/>
      <c r="N30" s="5"/>
      <c r="O30" s="5"/>
    </row>
    <row r="31" spans="1:15" ht="36" customHeight="1">
      <c r="A31" s="20"/>
      <c r="B31" s="28"/>
      <c r="C31" s="42"/>
      <c r="D31" s="38"/>
      <c r="E31" s="63">
        <v>600</v>
      </c>
      <c r="F31" s="63">
        <v>610</v>
      </c>
      <c r="G31" s="22">
        <v>610</v>
      </c>
      <c r="H31" s="64" t="s">
        <v>126</v>
      </c>
      <c r="I31" s="65" t="s">
        <v>30</v>
      </c>
      <c r="J31" s="66"/>
      <c r="K31" s="67">
        <f t="shared" ref="K31:L34" si="4">K32</f>
        <v>2000</v>
      </c>
      <c r="L31" s="67">
        <f t="shared" si="4"/>
        <v>2000</v>
      </c>
      <c r="M31" s="5"/>
      <c r="N31" s="5"/>
      <c r="O31" s="5"/>
    </row>
    <row r="32" spans="1:15" ht="65.25" customHeight="1">
      <c r="A32" s="20"/>
      <c r="B32" s="33"/>
      <c r="C32" s="34"/>
      <c r="D32" s="38"/>
      <c r="E32" s="63"/>
      <c r="F32" s="63"/>
      <c r="G32" s="22"/>
      <c r="H32" s="29" t="s">
        <v>127</v>
      </c>
      <c r="I32" s="68" t="s">
        <v>31</v>
      </c>
      <c r="J32" s="60"/>
      <c r="K32" s="41">
        <f>K34</f>
        <v>2000</v>
      </c>
      <c r="L32" s="41">
        <f>L34</f>
        <v>2000</v>
      </c>
      <c r="M32" s="5"/>
      <c r="N32" s="5"/>
      <c r="O32" s="5"/>
    </row>
    <row r="33" spans="1:15" ht="65.25" customHeight="1">
      <c r="A33" s="20"/>
      <c r="B33" s="33"/>
      <c r="C33" s="34"/>
      <c r="D33" s="38"/>
      <c r="E33" s="63"/>
      <c r="F33" s="63"/>
      <c r="G33" s="22"/>
      <c r="H33" s="39" t="s">
        <v>128</v>
      </c>
      <c r="I33" s="68" t="s">
        <v>32</v>
      </c>
      <c r="J33" s="53">
        <v>0</v>
      </c>
      <c r="K33" s="48">
        <f>K34</f>
        <v>2000</v>
      </c>
      <c r="L33" s="48">
        <f>L34</f>
        <v>2000</v>
      </c>
      <c r="M33" s="5"/>
      <c r="N33" s="5"/>
      <c r="O33" s="5"/>
    </row>
    <row r="34" spans="1:15" ht="35.25" customHeight="1">
      <c r="A34" s="20"/>
      <c r="B34" s="37"/>
      <c r="C34" s="35"/>
      <c r="D34" s="35"/>
      <c r="E34" s="35"/>
      <c r="F34" s="35"/>
      <c r="G34" s="22"/>
      <c r="H34" s="61" t="s">
        <v>15</v>
      </c>
      <c r="I34" s="30" t="s">
        <v>32</v>
      </c>
      <c r="J34" s="56">
        <v>200</v>
      </c>
      <c r="K34" s="32">
        <f t="shared" si="4"/>
        <v>2000</v>
      </c>
      <c r="L34" s="32">
        <f t="shared" si="4"/>
        <v>2000</v>
      </c>
      <c r="M34" s="5"/>
      <c r="N34" s="5"/>
      <c r="O34" s="5"/>
    </row>
    <row r="35" spans="1:15" ht="37.5" customHeight="1">
      <c r="A35" s="20"/>
      <c r="B35" s="125">
        <v>600</v>
      </c>
      <c r="C35" s="125"/>
      <c r="D35" s="125"/>
      <c r="E35" s="125"/>
      <c r="F35" s="125"/>
      <c r="G35" s="22">
        <v>610</v>
      </c>
      <c r="H35" s="29" t="s">
        <v>27</v>
      </c>
      <c r="I35" s="30" t="s">
        <v>32</v>
      </c>
      <c r="J35" s="31">
        <v>240</v>
      </c>
      <c r="K35" s="41">
        <f>'[1]Приложение 6'!Q77</f>
        <v>2000</v>
      </c>
      <c r="L35" s="41">
        <f>'[1]Приложение 6'!R77</f>
        <v>2000</v>
      </c>
      <c r="M35" s="5"/>
      <c r="N35" s="5"/>
      <c r="O35" s="5"/>
    </row>
    <row r="36" spans="1:15" ht="37.5" customHeight="1">
      <c r="A36" s="20"/>
      <c r="B36" s="50"/>
      <c r="C36" s="50"/>
      <c r="D36" s="50"/>
      <c r="E36" s="50"/>
      <c r="F36" s="50"/>
      <c r="G36" s="22"/>
      <c r="H36" s="69" t="s">
        <v>129</v>
      </c>
      <c r="I36" s="24" t="s">
        <v>33</v>
      </c>
      <c r="J36" s="31"/>
      <c r="K36" s="58">
        <f>K37</f>
        <v>0</v>
      </c>
      <c r="L36" s="58">
        <f>L37</f>
        <v>0</v>
      </c>
      <c r="M36" s="5"/>
      <c r="N36" s="5"/>
      <c r="O36" s="5"/>
    </row>
    <row r="37" spans="1:15" ht="37.5" customHeight="1">
      <c r="A37" s="20"/>
      <c r="B37" s="50"/>
      <c r="C37" s="50"/>
      <c r="D37" s="50"/>
      <c r="E37" s="50"/>
      <c r="F37" s="50"/>
      <c r="G37" s="22"/>
      <c r="H37" s="29" t="s">
        <v>34</v>
      </c>
      <c r="I37" s="30" t="s">
        <v>35</v>
      </c>
      <c r="J37" s="31">
        <v>0</v>
      </c>
      <c r="K37" s="41">
        <f>K38</f>
        <v>0</v>
      </c>
      <c r="L37" s="41">
        <f>L38</f>
        <v>0</v>
      </c>
      <c r="M37" s="5"/>
      <c r="N37" s="5"/>
      <c r="O37" s="5"/>
    </row>
    <row r="38" spans="1:15" ht="51" customHeight="1">
      <c r="A38" s="20"/>
      <c r="B38" s="50"/>
      <c r="C38" s="50"/>
      <c r="D38" s="50"/>
      <c r="E38" s="50"/>
      <c r="F38" s="50"/>
      <c r="G38" s="22"/>
      <c r="H38" s="55" t="s">
        <v>130</v>
      </c>
      <c r="I38" s="70" t="s">
        <v>36</v>
      </c>
      <c r="J38" s="31">
        <v>0</v>
      </c>
      <c r="K38" s="41">
        <v>0</v>
      </c>
      <c r="L38" s="41">
        <v>0</v>
      </c>
      <c r="M38" s="5"/>
      <c r="N38" s="5"/>
      <c r="O38" s="5"/>
    </row>
    <row r="39" spans="1:15" ht="41.25" customHeight="1">
      <c r="A39" s="20"/>
      <c r="B39" s="115"/>
      <c r="C39" s="115"/>
      <c r="D39" s="115"/>
      <c r="E39" s="115"/>
      <c r="F39" s="115"/>
      <c r="G39" s="22"/>
      <c r="H39" s="61" t="s">
        <v>15</v>
      </c>
      <c r="I39" s="70" t="s">
        <v>36</v>
      </c>
      <c r="J39" s="31">
        <v>200</v>
      </c>
      <c r="K39" s="41">
        <v>0</v>
      </c>
      <c r="L39" s="41">
        <v>0</v>
      </c>
      <c r="M39" s="5"/>
      <c r="N39" s="5"/>
      <c r="O39" s="5"/>
    </row>
    <row r="40" spans="1:15" ht="30.75" customHeight="1">
      <c r="A40" s="20"/>
      <c r="B40" s="115"/>
      <c r="C40" s="115"/>
      <c r="D40" s="115"/>
      <c r="E40" s="115"/>
      <c r="F40" s="115"/>
      <c r="G40" s="22"/>
      <c r="H40" s="29" t="s">
        <v>27</v>
      </c>
      <c r="I40" s="70" t="s">
        <v>36</v>
      </c>
      <c r="J40" s="31">
        <v>240</v>
      </c>
      <c r="K40" s="41">
        <v>0</v>
      </c>
      <c r="L40" s="41">
        <v>0</v>
      </c>
      <c r="M40" s="5"/>
      <c r="N40" s="5"/>
      <c r="O40" s="5"/>
    </row>
    <row r="41" spans="1:15" ht="55.5" customHeight="1">
      <c r="A41" s="20"/>
      <c r="B41" s="125">
        <v>600</v>
      </c>
      <c r="C41" s="125"/>
      <c r="D41" s="125"/>
      <c r="E41" s="125"/>
      <c r="F41" s="125"/>
      <c r="G41" s="22">
        <v>610</v>
      </c>
      <c r="H41" s="69" t="s">
        <v>37</v>
      </c>
      <c r="I41" s="57" t="s">
        <v>38</v>
      </c>
      <c r="J41" s="25"/>
      <c r="K41" s="58">
        <f>K42+K45+K55+K60+K65+K71+K74</f>
        <v>13636.6</v>
      </c>
      <c r="L41" s="58">
        <f>L42+L45+L55+L60+L65+L71+L74</f>
        <v>12957.99</v>
      </c>
      <c r="M41" s="5"/>
      <c r="N41" s="5"/>
      <c r="O41" s="19"/>
    </row>
    <row r="42" spans="1:15" ht="65.25" customHeight="1">
      <c r="A42" s="20"/>
      <c r="B42" s="28"/>
      <c r="C42" s="42"/>
      <c r="D42" s="38"/>
      <c r="E42" s="63">
        <v>600</v>
      </c>
      <c r="F42" s="63">
        <v>610</v>
      </c>
      <c r="G42" s="22">
        <v>610</v>
      </c>
      <c r="H42" s="71" t="s">
        <v>39</v>
      </c>
      <c r="I42" s="72" t="s">
        <v>40</v>
      </c>
      <c r="J42" s="45"/>
      <c r="K42" s="48">
        <f>K43</f>
        <v>1836.1</v>
      </c>
      <c r="L42" s="48">
        <f>L43</f>
        <v>1836.1</v>
      </c>
      <c r="M42" s="5"/>
      <c r="N42" s="5"/>
      <c r="O42" s="5"/>
    </row>
    <row r="43" spans="1:15" ht="65.25" customHeight="1">
      <c r="A43" s="20"/>
      <c r="B43" s="33"/>
      <c r="C43" s="34"/>
      <c r="D43" s="38"/>
      <c r="E43" s="63"/>
      <c r="F43" s="63"/>
      <c r="G43" s="22"/>
      <c r="H43" s="55" t="s">
        <v>41</v>
      </c>
      <c r="I43" s="40" t="s">
        <v>40</v>
      </c>
      <c r="J43" s="45">
        <v>100</v>
      </c>
      <c r="K43" s="41">
        <f>K44</f>
        <v>1836.1</v>
      </c>
      <c r="L43" s="41">
        <f>L44</f>
        <v>1836.1</v>
      </c>
      <c r="M43" s="73"/>
      <c r="N43" s="5"/>
      <c r="O43" s="5"/>
    </row>
    <row r="44" spans="1:15" ht="39.75" customHeight="1">
      <c r="A44" s="20"/>
      <c r="B44" s="33"/>
      <c r="C44" s="34"/>
      <c r="D44" s="38"/>
      <c r="E44" s="63"/>
      <c r="F44" s="63"/>
      <c r="G44" s="22"/>
      <c r="H44" s="74" t="s">
        <v>42</v>
      </c>
      <c r="I44" s="75" t="s">
        <v>40</v>
      </c>
      <c r="J44" s="53">
        <v>120</v>
      </c>
      <c r="K44" s="41">
        <v>1836.1</v>
      </c>
      <c r="L44" s="41">
        <v>1836.1</v>
      </c>
      <c r="M44" s="5"/>
      <c r="N44" s="5"/>
      <c r="O44" s="5"/>
    </row>
    <row r="45" spans="1:15" ht="63.75" customHeight="1">
      <c r="A45" s="20"/>
      <c r="B45" s="37"/>
      <c r="C45" s="35"/>
      <c r="D45" s="35"/>
      <c r="E45" s="35"/>
      <c r="F45" s="35"/>
      <c r="G45" s="22"/>
      <c r="H45" s="76" t="s">
        <v>43</v>
      </c>
      <c r="I45" s="77" t="s">
        <v>44</v>
      </c>
      <c r="J45" s="56" t="s">
        <v>8</v>
      </c>
      <c r="K45" s="78">
        <f>K46+K49+K51+K53</f>
        <v>10149.4</v>
      </c>
      <c r="L45" s="78">
        <f>L46+L49+L51+L53</f>
        <v>10149.4</v>
      </c>
      <c r="M45" s="5"/>
      <c r="N45" s="5"/>
      <c r="O45" s="5"/>
    </row>
    <row r="46" spans="1:15" ht="75" customHeight="1">
      <c r="A46" s="20"/>
      <c r="B46" s="37"/>
      <c r="C46" s="35"/>
      <c r="D46" s="35"/>
      <c r="E46" s="35"/>
      <c r="F46" s="35"/>
      <c r="G46" s="22"/>
      <c r="H46" s="55" t="s">
        <v>41</v>
      </c>
      <c r="I46" s="40" t="s">
        <v>44</v>
      </c>
      <c r="J46" s="31">
        <v>100</v>
      </c>
      <c r="K46" s="41">
        <f>K47</f>
        <v>2903.8</v>
      </c>
      <c r="L46" s="41">
        <f>L47</f>
        <v>2903.8</v>
      </c>
      <c r="M46" s="5"/>
      <c r="N46" s="5"/>
      <c r="O46" s="5"/>
    </row>
    <row r="47" spans="1:15" ht="54" customHeight="1">
      <c r="A47" s="20"/>
      <c r="B47" s="37"/>
      <c r="C47" s="35"/>
      <c r="D47" s="35"/>
      <c r="E47" s="35"/>
      <c r="F47" s="35"/>
      <c r="G47" s="22"/>
      <c r="H47" s="79" t="s">
        <v>45</v>
      </c>
      <c r="I47" s="80" t="s">
        <v>44</v>
      </c>
      <c r="J47" s="31">
        <v>120</v>
      </c>
      <c r="K47" s="41">
        <v>2903.8</v>
      </c>
      <c r="L47" s="41">
        <v>2903.8</v>
      </c>
      <c r="M47" s="5"/>
      <c r="N47" s="5"/>
      <c r="O47" s="5"/>
    </row>
    <row r="48" spans="1:15" ht="78" customHeight="1">
      <c r="A48" s="20"/>
      <c r="B48" s="125">
        <v>600</v>
      </c>
      <c r="C48" s="125"/>
      <c r="D48" s="125"/>
      <c r="E48" s="125"/>
      <c r="F48" s="125"/>
      <c r="G48" s="22">
        <v>610</v>
      </c>
      <c r="H48" s="39" t="s">
        <v>46</v>
      </c>
      <c r="I48" s="36" t="s">
        <v>44</v>
      </c>
      <c r="J48" s="31"/>
      <c r="K48" s="41">
        <f>K49+K51+K53</f>
        <v>7245.5999999999995</v>
      </c>
      <c r="L48" s="41">
        <f>L49+L51+L53</f>
        <v>7245.5999999999995</v>
      </c>
      <c r="M48" s="5"/>
      <c r="N48" s="5"/>
      <c r="O48" s="5"/>
    </row>
    <row r="49" spans="1:15" ht="64.5" customHeight="1">
      <c r="A49" s="20"/>
      <c r="B49" s="42"/>
      <c r="C49" s="42"/>
      <c r="D49" s="34"/>
      <c r="E49" s="34"/>
      <c r="F49" s="34"/>
      <c r="G49" s="22"/>
      <c r="H49" s="55" t="s">
        <v>41</v>
      </c>
      <c r="I49" s="36" t="s">
        <v>44</v>
      </c>
      <c r="J49" s="31">
        <v>100</v>
      </c>
      <c r="K49" s="41">
        <f>K50</f>
        <v>6360.2</v>
      </c>
      <c r="L49" s="41">
        <f>L50</f>
        <v>6360.2</v>
      </c>
      <c r="M49" s="5"/>
      <c r="N49" s="5"/>
      <c r="O49" s="5"/>
    </row>
    <row r="50" spans="1:15" ht="56.25" customHeight="1">
      <c r="A50" s="20"/>
      <c r="B50" s="42"/>
      <c r="C50" s="42"/>
      <c r="D50" s="34"/>
      <c r="E50" s="34"/>
      <c r="F50" s="34"/>
      <c r="G50" s="22"/>
      <c r="H50" s="79" t="s">
        <v>45</v>
      </c>
      <c r="I50" s="36" t="s">
        <v>44</v>
      </c>
      <c r="J50" s="31">
        <v>120</v>
      </c>
      <c r="K50" s="41">
        <v>6360.2</v>
      </c>
      <c r="L50" s="41">
        <v>6360.2</v>
      </c>
      <c r="M50" s="5"/>
      <c r="N50" s="5"/>
      <c r="O50" s="5"/>
    </row>
    <row r="51" spans="1:15" ht="41.25" customHeight="1">
      <c r="A51" s="20"/>
      <c r="B51" s="42"/>
      <c r="C51" s="42"/>
      <c r="D51" s="34"/>
      <c r="E51" s="34"/>
      <c r="F51" s="34"/>
      <c r="G51" s="22"/>
      <c r="H51" s="61" t="s">
        <v>15</v>
      </c>
      <c r="I51" s="36" t="s">
        <v>44</v>
      </c>
      <c r="J51" s="31">
        <v>200</v>
      </c>
      <c r="K51" s="41">
        <f>K52</f>
        <v>108</v>
      </c>
      <c r="L51" s="41">
        <f>L52</f>
        <v>108</v>
      </c>
      <c r="M51" s="5"/>
      <c r="N51" s="5"/>
      <c r="O51" s="5"/>
    </row>
    <row r="52" spans="1:15" ht="32.25" customHeight="1">
      <c r="A52" s="20"/>
      <c r="B52" s="125">
        <v>600</v>
      </c>
      <c r="C52" s="125"/>
      <c r="D52" s="125"/>
      <c r="E52" s="125"/>
      <c r="F52" s="125"/>
      <c r="G52" s="22">
        <v>610</v>
      </c>
      <c r="H52" s="29" t="s">
        <v>27</v>
      </c>
      <c r="I52" s="36" t="s">
        <v>44</v>
      </c>
      <c r="J52" s="31">
        <v>240</v>
      </c>
      <c r="K52" s="41">
        <v>108</v>
      </c>
      <c r="L52" s="41">
        <v>108</v>
      </c>
      <c r="M52" s="5"/>
      <c r="N52" s="5"/>
      <c r="O52" s="5"/>
    </row>
    <row r="53" spans="1:15" ht="25.5" customHeight="1">
      <c r="A53" s="20"/>
      <c r="B53" s="33"/>
      <c r="C53" s="34"/>
      <c r="D53" s="38"/>
      <c r="E53" s="63"/>
      <c r="F53" s="63"/>
      <c r="G53" s="22"/>
      <c r="H53" s="55" t="s">
        <v>47</v>
      </c>
      <c r="I53" s="36" t="s">
        <v>44</v>
      </c>
      <c r="J53" s="53">
        <v>300</v>
      </c>
      <c r="K53" s="41">
        <f>K54</f>
        <v>777.4</v>
      </c>
      <c r="L53" s="41">
        <f>L54</f>
        <v>777.4</v>
      </c>
      <c r="M53" s="5"/>
      <c r="N53" s="5"/>
      <c r="O53" s="5"/>
    </row>
    <row r="54" spans="1:15" ht="39" customHeight="1">
      <c r="A54" s="20"/>
      <c r="B54" s="33"/>
      <c r="C54" s="34"/>
      <c r="D54" s="38"/>
      <c r="E54" s="63"/>
      <c r="F54" s="63"/>
      <c r="G54" s="22"/>
      <c r="H54" s="74" t="s">
        <v>48</v>
      </c>
      <c r="I54" s="36" t="s">
        <v>44</v>
      </c>
      <c r="J54" s="53">
        <v>320</v>
      </c>
      <c r="K54" s="41">
        <f>'[1]Приложение 6'!Q149</f>
        <v>777.4</v>
      </c>
      <c r="L54" s="41">
        <v>777.4</v>
      </c>
      <c r="M54" s="5"/>
      <c r="N54" s="5"/>
      <c r="O54" s="5"/>
    </row>
    <row r="55" spans="1:15" s="88" customFormat="1" ht="66" customHeight="1">
      <c r="A55" s="81"/>
      <c r="B55" s="82"/>
      <c r="C55" s="83"/>
      <c r="D55" s="83"/>
      <c r="E55" s="84">
        <v>300</v>
      </c>
      <c r="F55" s="84">
        <v>320</v>
      </c>
      <c r="G55" s="85">
        <v>320</v>
      </c>
      <c r="H55" s="71" t="s">
        <v>49</v>
      </c>
      <c r="I55" s="86" t="s">
        <v>50</v>
      </c>
      <c r="J55" s="45"/>
      <c r="K55" s="48">
        <f>+K56+K58</f>
        <v>491</v>
      </c>
      <c r="L55" s="48">
        <f>+L56+L58</f>
        <v>504.5</v>
      </c>
      <c r="M55" s="87"/>
      <c r="N55" s="87"/>
      <c r="O55" s="87"/>
    </row>
    <row r="56" spans="1:15" s="88" customFormat="1" ht="35.25" customHeight="1">
      <c r="A56" s="81"/>
      <c r="B56" s="89"/>
      <c r="C56" s="83"/>
      <c r="D56" s="83"/>
      <c r="E56" s="84"/>
      <c r="F56" s="84"/>
      <c r="G56" s="85"/>
      <c r="H56" s="61" t="s">
        <v>15</v>
      </c>
      <c r="I56" s="30" t="s">
        <v>50</v>
      </c>
      <c r="J56" s="31">
        <v>200</v>
      </c>
      <c r="K56" s="32">
        <f>K57</f>
        <v>474</v>
      </c>
      <c r="L56" s="32">
        <f>L57</f>
        <v>474</v>
      </c>
      <c r="M56" s="87"/>
      <c r="N56" s="87"/>
      <c r="O56" s="87"/>
    </row>
    <row r="57" spans="1:15" ht="35.25" customHeight="1">
      <c r="A57" s="20"/>
      <c r="B57" s="37"/>
      <c r="C57" s="38"/>
      <c r="D57" s="126" t="s">
        <v>51</v>
      </c>
      <c r="E57" s="126"/>
      <c r="F57" s="126"/>
      <c r="G57" s="22">
        <v>620</v>
      </c>
      <c r="H57" s="29" t="s">
        <v>27</v>
      </c>
      <c r="I57" s="30" t="s">
        <v>50</v>
      </c>
      <c r="J57" s="31">
        <v>240</v>
      </c>
      <c r="K57" s="32">
        <v>474</v>
      </c>
      <c r="L57" s="32">
        <v>474</v>
      </c>
      <c r="M57" s="5"/>
      <c r="N57" s="5"/>
      <c r="O57" s="5"/>
    </row>
    <row r="58" spans="1:15" ht="20.25" customHeight="1">
      <c r="A58" s="20"/>
      <c r="B58" s="33"/>
      <c r="C58" s="38"/>
      <c r="D58" s="34"/>
      <c r="E58" s="34"/>
      <c r="F58" s="34"/>
      <c r="G58" s="22"/>
      <c r="H58" s="55" t="s">
        <v>21</v>
      </c>
      <c r="I58" s="30" t="s">
        <v>50</v>
      </c>
      <c r="J58" s="31">
        <v>800</v>
      </c>
      <c r="K58" s="32">
        <f>K59</f>
        <v>17</v>
      </c>
      <c r="L58" s="32">
        <f>L59</f>
        <v>30.5</v>
      </c>
      <c r="M58" s="5"/>
      <c r="N58" s="5"/>
      <c r="O58" s="5"/>
    </row>
    <row r="59" spans="1:15" ht="21.75" customHeight="1">
      <c r="A59" s="20"/>
      <c r="B59" s="33"/>
      <c r="C59" s="38"/>
      <c r="D59" s="34"/>
      <c r="E59" s="34"/>
      <c r="F59" s="34"/>
      <c r="G59" s="22"/>
      <c r="H59" s="74" t="s">
        <v>52</v>
      </c>
      <c r="I59" s="30" t="s">
        <v>50</v>
      </c>
      <c r="J59" s="31">
        <v>850</v>
      </c>
      <c r="K59" s="32">
        <v>17</v>
      </c>
      <c r="L59" s="32">
        <v>30.5</v>
      </c>
      <c r="M59" s="5"/>
      <c r="N59" s="5"/>
      <c r="O59" s="5"/>
    </row>
    <row r="60" spans="1:15" ht="76.5" customHeight="1">
      <c r="A60" s="20"/>
      <c r="B60" s="49"/>
      <c r="C60" s="35"/>
      <c r="D60" s="35"/>
      <c r="E60" s="51">
        <v>600</v>
      </c>
      <c r="F60" s="51">
        <v>620</v>
      </c>
      <c r="G60" s="22">
        <v>620</v>
      </c>
      <c r="H60" s="29" t="s">
        <v>53</v>
      </c>
      <c r="I60" s="52" t="s">
        <v>54</v>
      </c>
      <c r="J60" s="53"/>
      <c r="K60" s="54">
        <f>K61+K63</f>
        <v>430.1</v>
      </c>
      <c r="L60" s="54">
        <f>L61+L63</f>
        <v>445</v>
      </c>
      <c r="M60" s="5"/>
      <c r="N60" s="5"/>
      <c r="O60" s="5"/>
    </row>
    <row r="61" spans="1:15" ht="66.75" customHeight="1">
      <c r="A61" s="20"/>
      <c r="B61" s="49"/>
      <c r="C61" s="125" t="s">
        <v>55</v>
      </c>
      <c r="D61" s="126"/>
      <c r="E61" s="126"/>
      <c r="F61" s="126"/>
      <c r="G61" s="22">
        <v>240</v>
      </c>
      <c r="H61" s="55" t="s">
        <v>41</v>
      </c>
      <c r="I61" s="30" t="s">
        <v>54</v>
      </c>
      <c r="J61" s="56">
        <v>100</v>
      </c>
      <c r="K61" s="32">
        <f>K62</f>
        <v>261.60000000000002</v>
      </c>
      <c r="L61" s="32">
        <f>L62</f>
        <v>261.60000000000002</v>
      </c>
      <c r="M61" s="5"/>
      <c r="N61" s="5"/>
      <c r="O61" s="5"/>
    </row>
    <row r="62" spans="1:15" ht="54" customHeight="1">
      <c r="A62" s="20"/>
      <c r="B62" s="37"/>
      <c r="C62" s="38"/>
      <c r="D62" s="126" t="s">
        <v>56</v>
      </c>
      <c r="E62" s="126"/>
      <c r="F62" s="126"/>
      <c r="G62" s="22">
        <v>240</v>
      </c>
      <c r="H62" s="79" t="s">
        <v>45</v>
      </c>
      <c r="I62" s="30" t="s">
        <v>54</v>
      </c>
      <c r="J62" s="31">
        <v>120</v>
      </c>
      <c r="K62" s="32">
        <v>261.60000000000002</v>
      </c>
      <c r="L62" s="32">
        <v>261.60000000000002</v>
      </c>
      <c r="M62" s="5"/>
      <c r="N62" s="5"/>
      <c r="O62" s="5"/>
    </row>
    <row r="63" spans="1:15" ht="42.75" customHeight="1">
      <c r="A63" s="20"/>
      <c r="B63" s="37"/>
      <c r="C63" s="38"/>
      <c r="D63" s="35"/>
      <c r="E63" s="35"/>
      <c r="F63" s="35"/>
      <c r="G63" s="22"/>
      <c r="H63" s="61" t="s">
        <v>15</v>
      </c>
      <c r="I63" s="30"/>
      <c r="J63" s="31">
        <v>200</v>
      </c>
      <c r="K63" s="32">
        <f>K64</f>
        <v>168.5</v>
      </c>
      <c r="L63" s="32">
        <f>L64</f>
        <v>183.4</v>
      </c>
      <c r="M63" s="5"/>
      <c r="N63" s="5"/>
      <c r="O63" s="5"/>
    </row>
    <row r="64" spans="1:15" ht="35.25" customHeight="1">
      <c r="A64" s="20"/>
      <c r="B64" s="125">
        <v>200</v>
      </c>
      <c r="C64" s="125"/>
      <c r="D64" s="125"/>
      <c r="E64" s="125"/>
      <c r="F64" s="125"/>
      <c r="G64" s="22">
        <v>240</v>
      </c>
      <c r="H64" s="29" t="s">
        <v>27</v>
      </c>
      <c r="I64" s="40" t="s">
        <v>54</v>
      </c>
      <c r="J64" s="31">
        <v>240</v>
      </c>
      <c r="K64" s="41">
        <v>168.5</v>
      </c>
      <c r="L64" s="41">
        <v>183.4</v>
      </c>
      <c r="M64" s="5"/>
      <c r="N64" s="5"/>
      <c r="O64" s="5"/>
    </row>
    <row r="65" spans="1:15" ht="128.25" customHeight="1">
      <c r="A65" s="20"/>
      <c r="B65" s="28"/>
      <c r="C65" s="38"/>
      <c r="D65" s="38"/>
      <c r="E65" s="63">
        <v>200</v>
      </c>
      <c r="F65" s="63">
        <v>240</v>
      </c>
      <c r="G65" s="22">
        <v>240</v>
      </c>
      <c r="H65" s="119" t="s">
        <v>131</v>
      </c>
      <c r="I65" s="40" t="s">
        <v>57</v>
      </c>
      <c r="J65" s="45">
        <v>0</v>
      </c>
      <c r="K65" s="48">
        <f>K67+K70</f>
        <v>23</v>
      </c>
      <c r="L65" s="48">
        <f>L67+L70</f>
        <v>22.99</v>
      </c>
      <c r="M65" s="5"/>
      <c r="N65" s="5"/>
      <c r="O65" s="5"/>
    </row>
    <row r="66" spans="1:15" ht="39.75" customHeight="1">
      <c r="A66" s="20"/>
      <c r="B66" s="28"/>
      <c r="C66" s="38"/>
      <c r="D66" s="38"/>
      <c r="E66" s="63"/>
      <c r="F66" s="63"/>
      <c r="G66" s="22"/>
      <c r="H66" s="61" t="s">
        <v>15</v>
      </c>
      <c r="I66" s="40" t="s">
        <v>57</v>
      </c>
      <c r="J66" s="45">
        <v>200</v>
      </c>
      <c r="K66" s="41">
        <f>K67</f>
        <v>6.5</v>
      </c>
      <c r="L66" s="41">
        <f>L67</f>
        <v>6.5</v>
      </c>
      <c r="M66" s="5"/>
      <c r="N66" s="5"/>
      <c r="O66" s="5"/>
    </row>
    <row r="67" spans="1:15" ht="38.25" customHeight="1">
      <c r="A67" s="20"/>
      <c r="B67" s="49"/>
      <c r="C67" s="125" t="s">
        <v>58</v>
      </c>
      <c r="D67" s="126"/>
      <c r="E67" s="126"/>
      <c r="F67" s="126"/>
      <c r="G67" s="22">
        <v>620</v>
      </c>
      <c r="H67" s="29" t="s">
        <v>27</v>
      </c>
      <c r="I67" s="40" t="s">
        <v>57</v>
      </c>
      <c r="J67" s="53">
        <v>240</v>
      </c>
      <c r="K67" s="41">
        <v>6.5</v>
      </c>
      <c r="L67" s="41">
        <v>6.5</v>
      </c>
      <c r="M67" s="5"/>
      <c r="N67" s="5"/>
      <c r="O67" s="5"/>
    </row>
    <row r="68" spans="1:15" ht="132.75" customHeight="1">
      <c r="A68" s="20"/>
      <c r="B68" s="114"/>
      <c r="C68" s="34"/>
      <c r="D68" s="113"/>
      <c r="E68" s="113"/>
      <c r="F68" s="113"/>
      <c r="G68" s="22"/>
      <c r="H68" s="119" t="s">
        <v>132</v>
      </c>
      <c r="I68" s="40" t="s">
        <v>59</v>
      </c>
      <c r="J68" s="53">
        <v>0</v>
      </c>
      <c r="K68" s="41">
        <f>K69</f>
        <v>16.5</v>
      </c>
      <c r="L68" s="41">
        <f>L69</f>
        <v>16.489999999999998</v>
      </c>
      <c r="M68" s="5"/>
      <c r="N68" s="5"/>
      <c r="O68" s="5"/>
    </row>
    <row r="69" spans="1:15" ht="38.25" customHeight="1">
      <c r="A69" s="20"/>
      <c r="B69" s="114"/>
      <c r="C69" s="34"/>
      <c r="D69" s="113"/>
      <c r="E69" s="113"/>
      <c r="F69" s="113"/>
      <c r="G69" s="22"/>
      <c r="H69" s="61" t="s">
        <v>15</v>
      </c>
      <c r="I69" s="40" t="s">
        <v>59</v>
      </c>
      <c r="J69" s="53">
        <v>200</v>
      </c>
      <c r="K69" s="41">
        <f>K70</f>
        <v>16.5</v>
      </c>
      <c r="L69" s="41">
        <f>L70</f>
        <v>16.489999999999998</v>
      </c>
      <c r="M69" s="5"/>
      <c r="N69" s="5"/>
      <c r="O69" s="5"/>
    </row>
    <row r="70" spans="1:15" ht="38.25" customHeight="1">
      <c r="A70" s="20"/>
      <c r="B70" s="37"/>
      <c r="C70" s="34"/>
      <c r="D70" s="35"/>
      <c r="E70" s="35"/>
      <c r="F70" s="35"/>
      <c r="G70" s="22"/>
      <c r="H70" s="29" t="s">
        <v>27</v>
      </c>
      <c r="I70" s="40" t="s">
        <v>59</v>
      </c>
      <c r="J70" s="53">
        <v>240</v>
      </c>
      <c r="K70" s="41">
        <v>16.5</v>
      </c>
      <c r="L70" s="41">
        <v>16.489999999999998</v>
      </c>
      <c r="M70" s="5"/>
      <c r="N70" s="5"/>
      <c r="O70" s="5"/>
    </row>
    <row r="71" spans="1:15" ht="115.5" customHeight="1">
      <c r="A71" s="20"/>
      <c r="B71" s="37"/>
      <c r="C71" s="34"/>
      <c r="D71" s="35"/>
      <c r="E71" s="35"/>
      <c r="F71" s="35"/>
      <c r="G71" s="22"/>
      <c r="H71" s="55" t="s">
        <v>60</v>
      </c>
      <c r="I71" s="90" t="s">
        <v>61</v>
      </c>
      <c r="J71" s="91"/>
      <c r="K71" s="41">
        <f>K72</f>
        <v>700</v>
      </c>
      <c r="L71" s="41">
        <f>L72</f>
        <v>0</v>
      </c>
      <c r="M71" s="5"/>
      <c r="N71" s="5"/>
      <c r="O71" s="5"/>
    </row>
    <row r="72" spans="1:15" ht="38.25" customHeight="1">
      <c r="A72" s="20"/>
      <c r="B72" s="37"/>
      <c r="C72" s="34"/>
      <c r="D72" s="35"/>
      <c r="E72" s="35"/>
      <c r="F72" s="35"/>
      <c r="G72" s="22"/>
      <c r="H72" s="55" t="s">
        <v>62</v>
      </c>
      <c r="I72" s="90" t="s">
        <v>61</v>
      </c>
      <c r="J72" s="91">
        <v>200</v>
      </c>
      <c r="K72" s="41">
        <f>K73</f>
        <v>700</v>
      </c>
      <c r="L72" s="41">
        <f>L73</f>
        <v>0</v>
      </c>
      <c r="M72" s="5"/>
      <c r="N72" s="5"/>
      <c r="O72" s="5"/>
    </row>
    <row r="73" spans="1:15" ht="38.25" customHeight="1">
      <c r="A73" s="20"/>
      <c r="B73" s="37"/>
      <c r="C73" s="34"/>
      <c r="D73" s="35"/>
      <c r="E73" s="35"/>
      <c r="F73" s="35"/>
      <c r="G73" s="22"/>
      <c r="H73" s="55" t="s">
        <v>63</v>
      </c>
      <c r="I73" s="90" t="s">
        <v>61</v>
      </c>
      <c r="J73" s="91">
        <v>240</v>
      </c>
      <c r="K73" s="41">
        <f>'[1]Приложение 6'!Q48</f>
        <v>700</v>
      </c>
      <c r="L73" s="41">
        <f>'[1]Приложение 6'!R48</f>
        <v>0</v>
      </c>
      <c r="M73" s="5"/>
      <c r="N73" s="5"/>
      <c r="O73" s="5"/>
    </row>
    <row r="74" spans="1:15" ht="127.5" customHeight="1">
      <c r="A74" s="20"/>
      <c r="B74" s="37"/>
      <c r="C74" s="34"/>
      <c r="D74" s="35"/>
      <c r="E74" s="35"/>
      <c r="F74" s="35"/>
      <c r="G74" s="22"/>
      <c r="H74" s="55" t="s">
        <v>64</v>
      </c>
      <c r="I74" s="90" t="s">
        <v>65</v>
      </c>
      <c r="J74" s="91"/>
      <c r="K74" s="41">
        <f>K75</f>
        <v>7</v>
      </c>
      <c r="L74" s="41">
        <f>L75</f>
        <v>0</v>
      </c>
      <c r="M74" s="5"/>
      <c r="N74" s="5"/>
      <c r="O74" s="5"/>
    </row>
    <row r="75" spans="1:15" ht="38.25" customHeight="1">
      <c r="A75" s="20"/>
      <c r="B75" s="37"/>
      <c r="C75" s="34"/>
      <c r="D75" s="35"/>
      <c r="E75" s="35"/>
      <c r="F75" s="35"/>
      <c r="G75" s="22"/>
      <c r="H75" s="55" t="s">
        <v>62</v>
      </c>
      <c r="I75" s="90" t="s">
        <v>65</v>
      </c>
      <c r="J75" s="91">
        <v>200</v>
      </c>
      <c r="K75" s="41">
        <f>K76</f>
        <v>7</v>
      </c>
      <c r="L75" s="41">
        <f>L76</f>
        <v>0</v>
      </c>
      <c r="M75" s="5"/>
      <c r="N75" s="5"/>
      <c r="O75" s="5"/>
    </row>
    <row r="76" spans="1:15" ht="38.25" customHeight="1">
      <c r="A76" s="20"/>
      <c r="B76" s="37"/>
      <c r="C76" s="34"/>
      <c r="D76" s="35"/>
      <c r="E76" s="35"/>
      <c r="F76" s="35"/>
      <c r="G76" s="22"/>
      <c r="H76" s="55" t="s">
        <v>63</v>
      </c>
      <c r="I76" s="92" t="s">
        <v>65</v>
      </c>
      <c r="J76" s="91">
        <v>240</v>
      </c>
      <c r="K76" s="41">
        <f>'[1]Приложение 6'!Q51</f>
        <v>7</v>
      </c>
      <c r="L76" s="41">
        <f>'[1]Приложение 6'!R51</f>
        <v>0</v>
      </c>
      <c r="M76" s="5"/>
      <c r="N76" s="5"/>
      <c r="O76" s="5"/>
    </row>
    <row r="77" spans="1:15" ht="39.75" customHeight="1">
      <c r="A77" s="20"/>
      <c r="B77" s="37"/>
      <c r="C77" s="38"/>
      <c r="D77" s="126" t="s">
        <v>66</v>
      </c>
      <c r="E77" s="126"/>
      <c r="F77" s="126"/>
      <c r="G77" s="22">
        <v>620</v>
      </c>
      <c r="H77" s="23" t="s">
        <v>67</v>
      </c>
      <c r="I77" s="24" t="s">
        <v>68</v>
      </c>
      <c r="J77" s="25" t="s">
        <v>8</v>
      </c>
      <c r="K77" s="26">
        <f>K78+K82</f>
        <v>2372.9</v>
      </c>
      <c r="L77" s="26">
        <f>L78+L82</f>
        <v>4897.8999999999996</v>
      </c>
      <c r="M77" s="5"/>
      <c r="N77" s="5"/>
      <c r="O77" s="5"/>
    </row>
    <row r="78" spans="1:15" ht="20.25" customHeight="1">
      <c r="A78" s="20"/>
      <c r="B78" s="125">
        <v>600</v>
      </c>
      <c r="C78" s="125"/>
      <c r="D78" s="125"/>
      <c r="E78" s="125"/>
      <c r="F78" s="125"/>
      <c r="G78" s="22">
        <v>620</v>
      </c>
      <c r="H78" s="39" t="s">
        <v>69</v>
      </c>
      <c r="I78" s="36" t="s">
        <v>70</v>
      </c>
      <c r="J78" s="31"/>
      <c r="K78" s="41">
        <f>K80</f>
        <v>100</v>
      </c>
      <c r="L78" s="41">
        <f>L80</f>
        <v>100</v>
      </c>
      <c r="M78" s="5"/>
      <c r="N78" s="5"/>
      <c r="O78" s="5"/>
    </row>
    <row r="79" spans="1:15" ht="51.75" customHeight="1">
      <c r="A79" s="20"/>
      <c r="B79" s="42"/>
      <c r="C79" s="42"/>
      <c r="D79" s="34"/>
      <c r="E79" s="34"/>
      <c r="F79" s="34"/>
      <c r="G79" s="22"/>
      <c r="H79" s="55" t="s">
        <v>133</v>
      </c>
      <c r="I79" s="36" t="s">
        <v>70</v>
      </c>
      <c r="J79" s="31">
        <v>0</v>
      </c>
      <c r="K79" s="41">
        <f>K80</f>
        <v>100</v>
      </c>
      <c r="L79" s="41">
        <f>L80</f>
        <v>100</v>
      </c>
      <c r="M79" s="5"/>
      <c r="N79" s="5"/>
      <c r="O79" s="5"/>
    </row>
    <row r="80" spans="1:15" ht="20.25" customHeight="1">
      <c r="A80" s="20"/>
      <c r="B80" s="42"/>
      <c r="C80" s="42"/>
      <c r="D80" s="34"/>
      <c r="E80" s="34"/>
      <c r="F80" s="34"/>
      <c r="G80" s="22"/>
      <c r="H80" s="55" t="s">
        <v>21</v>
      </c>
      <c r="I80" s="36" t="s">
        <v>70</v>
      </c>
      <c r="J80" s="31">
        <v>800</v>
      </c>
      <c r="K80" s="41">
        <f t="shared" ref="K80:L80" si="5">K81</f>
        <v>100</v>
      </c>
      <c r="L80" s="41">
        <f t="shared" si="5"/>
        <v>100</v>
      </c>
      <c r="M80" s="5"/>
      <c r="N80" s="5"/>
      <c r="O80" s="5"/>
    </row>
    <row r="81" spans="1:15" ht="18.75" customHeight="1">
      <c r="A81" s="20"/>
      <c r="B81" s="28"/>
      <c r="C81" s="42"/>
      <c r="D81" s="38"/>
      <c r="E81" s="63">
        <v>600</v>
      </c>
      <c r="F81" s="63">
        <v>620</v>
      </c>
      <c r="G81" s="22">
        <v>620</v>
      </c>
      <c r="H81" s="93" t="s">
        <v>71</v>
      </c>
      <c r="I81" s="36" t="s">
        <v>70</v>
      </c>
      <c r="J81" s="53">
        <v>870</v>
      </c>
      <c r="K81" s="41">
        <v>100</v>
      </c>
      <c r="L81" s="41">
        <v>100</v>
      </c>
      <c r="M81" s="5"/>
      <c r="N81" s="5"/>
      <c r="O81" s="5"/>
    </row>
    <row r="82" spans="1:15" ht="18.75" customHeight="1">
      <c r="A82" s="20"/>
      <c r="B82" s="28"/>
      <c r="C82" s="42"/>
      <c r="D82" s="38"/>
      <c r="E82" s="63"/>
      <c r="F82" s="63"/>
      <c r="G82" s="22"/>
      <c r="H82" s="29" t="s">
        <v>72</v>
      </c>
      <c r="I82" s="40" t="s">
        <v>118</v>
      </c>
      <c r="J82" s="53">
        <v>870</v>
      </c>
      <c r="K82" s="41">
        <v>2272.9</v>
      </c>
      <c r="L82" s="41">
        <v>4797.8999999999996</v>
      </c>
      <c r="M82" s="5"/>
      <c r="N82" s="5"/>
      <c r="O82" s="5"/>
    </row>
    <row r="83" spans="1:15" ht="48" customHeight="1">
      <c r="A83" s="20"/>
      <c r="B83" s="28"/>
      <c r="C83" s="42"/>
      <c r="D83" s="38"/>
      <c r="E83" s="63">
        <v>600</v>
      </c>
      <c r="F83" s="63">
        <v>610</v>
      </c>
      <c r="G83" s="22">
        <v>610</v>
      </c>
      <c r="H83" s="94" t="s">
        <v>73</v>
      </c>
      <c r="I83" s="65" t="s">
        <v>74</v>
      </c>
      <c r="J83" s="60"/>
      <c r="K83" s="95">
        <f>K84</f>
        <v>23808.5</v>
      </c>
      <c r="L83" s="95">
        <f>L84</f>
        <v>24309.8</v>
      </c>
      <c r="M83" s="5"/>
      <c r="N83" s="5"/>
      <c r="O83" s="5"/>
    </row>
    <row r="84" spans="1:15" ht="67.5" customHeight="1">
      <c r="A84" s="20"/>
      <c r="B84" s="37"/>
      <c r="C84" s="35"/>
      <c r="D84" s="126" t="s">
        <v>75</v>
      </c>
      <c r="E84" s="126"/>
      <c r="F84" s="126"/>
      <c r="G84" s="22">
        <v>620</v>
      </c>
      <c r="H84" s="55" t="s">
        <v>134</v>
      </c>
      <c r="I84" s="30" t="s">
        <v>76</v>
      </c>
      <c r="J84" s="56" t="s">
        <v>8</v>
      </c>
      <c r="K84" s="32">
        <f>K85+K87+K89</f>
        <v>23808.5</v>
      </c>
      <c r="L84" s="32">
        <f>L85+L87+L89</f>
        <v>24309.8</v>
      </c>
      <c r="M84" s="5"/>
      <c r="N84" s="5"/>
      <c r="O84" s="5"/>
    </row>
    <row r="85" spans="1:15" ht="66" customHeight="1">
      <c r="A85" s="20"/>
      <c r="B85" s="37"/>
      <c r="C85" s="35"/>
      <c r="D85" s="35"/>
      <c r="E85" s="35"/>
      <c r="F85" s="35"/>
      <c r="G85" s="22"/>
      <c r="H85" s="55" t="s">
        <v>41</v>
      </c>
      <c r="I85" s="30" t="s">
        <v>76</v>
      </c>
      <c r="J85" s="53">
        <v>100</v>
      </c>
      <c r="K85" s="41">
        <f>K86</f>
        <v>20991.5</v>
      </c>
      <c r="L85" s="41">
        <f>L86</f>
        <v>21031.5</v>
      </c>
      <c r="M85" s="5"/>
      <c r="N85" s="5"/>
      <c r="O85" s="5"/>
    </row>
    <row r="86" spans="1:15" ht="24" customHeight="1">
      <c r="A86" s="20"/>
      <c r="B86" s="37"/>
      <c r="C86" s="35"/>
      <c r="D86" s="35"/>
      <c r="E86" s="35"/>
      <c r="F86" s="35"/>
      <c r="G86" s="22"/>
      <c r="H86" s="74" t="s">
        <v>77</v>
      </c>
      <c r="I86" s="30" t="s">
        <v>76</v>
      </c>
      <c r="J86" s="53">
        <v>110</v>
      </c>
      <c r="K86" s="41">
        <v>20991.5</v>
      </c>
      <c r="L86" s="41">
        <v>21031.5</v>
      </c>
      <c r="M86" s="5"/>
      <c r="N86" s="5"/>
      <c r="O86" s="5"/>
    </row>
    <row r="87" spans="1:15" ht="38.25" customHeight="1">
      <c r="A87" s="20"/>
      <c r="B87" s="37"/>
      <c r="C87" s="35"/>
      <c r="D87" s="35"/>
      <c r="E87" s="35"/>
      <c r="F87" s="35"/>
      <c r="G87" s="22"/>
      <c r="H87" s="61" t="s">
        <v>15</v>
      </c>
      <c r="I87" s="30" t="s">
        <v>76</v>
      </c>
      <c r="J87" s="56">
        <v>200</v>
      </c>
      <c r="K87" s="32">
        <f>K88</f>
        <v>2734.5</v>
      </c>
      <c r="L87" s="32">
        <f>L88</f>
        <v>3195.8</v>
      </c>
      <c r="M87" s="5"/>
      <c r="N87" s="5"/>
      <c r="O87" s="5"/>
    </row>
    <row r="88" spans="1:15" ht="36.75" customHeight="1">
      <c r="A88" s="20"/>
      <c r="B88" s="127" t="s">
        <v>78</v>
      </c>
      <c r="C88" s="127"/>
      <c r="D88" s="128"/>
      <c r="E88" s="128"/>
      <c r="F88" s="128"/>
      <c r="G88" s="22">
        <v>620</v>
      </c>
      <c r="H88" s="29" t="s">
        <v>27</v>
      </c>
      <c r="I88" s="30" t="s">
        <v>76</v>
      </c>
      <c r="J88" s="53">
        <v>240</v>
      </c>
      <c r="K88" s="32">
        <v>2734.5</v>
      </c>
      <c r="L88" s="32">
        <v>3195.8</v>
      </c>
      <c r="M88" s="5"/>
      <c r="N88" s="5"/>
      <c r="O88" s="5"/>
    </row>
    <row r="89" spans="1:15" ht="21" customHeight="1">
      <c r="A89" s="20"/>
      <c r="B89" s="33"/>
      <c r="C89" s="33"/>
      <c r="D89" s="37"/>
      <c r="E89" s="37"/>
      <c r="F89" s="37"/>
      <c r="G89" s="22"/>
      <c r="H89" s="55" t="s">
        <v>21</v>
      </c>
      <c r="I89" s="30" t="s">
        <v>76</v>
      </c>
      <c r="J89" s="31">
        <v>800</v>
      </c>
      <c r="K89" s="32">
        <f>K90</f>
        <v>82.5</v>
      </c>
      <c r="L89" s="32">
        <f>L90</f>
        <v>82.5</v>
      </c>
      <c r="M89" s="5"/>
      <c r="N89" s="5"/>
      <c r="O89" s="5"/>
    </row>
    <row r="90" spans="1:15" ht="20.25" customHeight="1">
      <c r="A90" s="20"/>
      <c r="B90" s="33"/>
      <c r="C90" s="33"/>
      <c r="D90" s="37"/>
      <c r="E90" s="37"/>
      <c r="F90" s="37"/>
      <c r="G90" s="22"/>
      <c r="H90" s="74" t="s">
        <v>52</v>
      </c>
      <c r="I90" s="40" t="s">
        <v>76</v>
      </c>
      <c r="J90" s="53">
        <v>850</v>
      </c>
      <c r="K90" s="41">
        <v>82.5</v>
      </c>
      <c r="L90" s="41">
        <v>82.5</v>
      </c>
      <c r="M90" s="5"/>
      <c r="N90" s="5"/>
      <c r="O90" s="5"/>
    </row>
    <row r="91" spans="1:15" ht="51" customHeight="1">
      <c r="A91" s="20"/>
      <c r="B91" s="28"/>
      <c r="C91" s="42"/>
      <c r="D91" s="38"/>
      <c r="E91" s="63">
        <v>600</v>
      </c>
      <c r="F91" s="63">
        <v>620</v>
      </c>
      <c r="G91" s="22">
        <v>620</v>
      </c>
      <c r="H91" s="64" t="s">
        <v>79</v>
      </c>
      <c r="I91" s="65" t="s">
        <v>80</v>
      </c>
      <c r="J91" s="66"/>
      <c r="K91" s="95">
        <f>K92</f>
        <v>21393.600000000002</v>
      </c>
      <c r="L91" s="95">
        <f>L92</f>
        <v>19984.900000000001</v>
      </c>
      <c r="M91" s="5"/>
      <c r="N91" s="5"/>
      <c r="O91" s="5"/>
    </row>
    <row r="92" spans="1:15" ht="82.5" customHeight="1">
      <c r="A92" s="20"/>
      <c r="B92" s="37"/>
      <c r="C92" s="35"/>
      <c r="D92" s="126" t="s">
        <v>81</v>
      </c>
      <c r="E92" s="126"/>
      <c r="F92" s="126"/>
      <c r="G92" s="22">
        <v>620</v>
      </c>
      <c r="H92" s="29" t="s">
        <v>135</v>
      </c>
      <c r="I92" s="30" t="s">
        <v>82</v>
      </c>
      <c r="J92" s="56" t="s">
        <v>8</v>
      </c>
      <c r="K92" s="32">
        <f>K93+K95+K97</f>
        <v>21393.600000000002</v>
      </c>
      <c r="L92" s="32">
        <f>L93+L95+L97</f>
        <v>19984.900000000001</v>
      </c>
      <c r="M92" s="5"/>
      <c r="N92" s="5"/>
      <c r="O92" s="5"/>
    </row>
    <row r="93" spans="1:15" ht="63.75" customHeight="1">
      <c r="A93" s="20"/>
      <c r="B93" s="37"/>
      <c r="C93" s="35"/>
      <c r="D93" s="35"/>
      <c r="E93" s="35"/>
      <c r="F93" s="35"/>
      <c r="G93" s="22"/>
      <c r="H93" s="55" t="s">
        <v>41</v>
      </c>
      <c r="I93" s="30" t="s">
        <v>82</v>
      </c>
      <c r="J93" s="53">
        <v>100</v>
      </c>
      <c r="K93" s="32">
        <f>K94</f>
        <v>17098.400000000001</v>
      </c>
      <c r="L93" s="32">
        <f>L94</f>
        <v>17098.400000000001</v>
      </c>
      <c r="M93" s="5"/>
      <c r="N93" s="5"/>
      <c r="O93" s="5"/>
    </row>
    <row r="94" spans="1:15" ht="25.5" customHeight="1">
      <c r="A94" s="20"/>
      <c r="B94" s="37"/>
      <c r="C94" s="35"/>
      <c r="D94" s="35"/>
      <c r="E94" s="35"/>
      <c r="F94" s="35"/>
      <c r="G94" s="22"/>
      <c r="H94" s="74" t="s">
        <v>77</v>
      </c>
      <c r="I94" s="30" t="s">
        <v>82</v>
      </c>
      <c r="J94" s="53">
        <v>110</v>
      </c>
      <c r="K94" s="32">
        <v>17098.400000000001</v>
      </c>
      <c r="L94" s="32">
        <v>17098.400000000001</v>
      </c>
      <c r="M94" s="5"/>
      <c r="N94" s="5"/>
      <c r="O94" s="5"/>
    </row>
    <row r="95" spans="1:15" ht="38.25" customHeight="1">
      <c r="A95" s="20"/>
      <c r="B95" s="37"/>
      <c r="C95" s="35"/>
      <c r="D95" s="35"/>
      <c r="E95" s="35"/>
      <c r="F95" s="35"/>
      <c r="G95" s="22"/>
      <c r="H95" s="61" t="s">
        <v>15</v>
      </c>
      <c r="I95" s="40" t="s">
        <v>82</v>
      </c>
      <c r="J95" s="53">
        <v>200</v>
      </c>
      <c r="K95" s="32">
        <f>K96</f>
        <v>4004.7</v>
      </c>
      <c r="L95" s="32">
        <f>L96</f>
        <v>2596</v>
      </c>
      <c r="M95" s="5"/>
      <c r="N95" s="5"/>
      <c r="O95" s="5"/>
    </row>
    <row r="96" spans="1:15" ht="35.25" customHeight="1">
      <c r="A96" s="20"/>
      <c r="B96" s="37"/>
      <c r="C96" s="35"/>
      <c r="D96" s="35"/>
      <c r="E96" s="35"/>
      <c r="F96" s="35"/>
      <c r="G96" s="22"/>
      <c r="H96" s="29" t="s">
        <v>27</v>
      </c>
      <c r="I96" s="40" t="s">
        <v>82</v>
      </c>
      <c r="J96" s="53">
        <v>240</v>
      </c>
      <c r="K96" s="32">
        <v>4004.7</v>
      </c>
      <c r="L96" s="32">
        <v>2596</v>
      </c>
      <c r="M96" s="5"/>
      <c r="N96" s="5"/>
      <c r="O96" s="5"/>
    </row>
    <row r="97" spans="1:15" ht="22.5" customHeight="1">
      <c r="A97" s="20"/>
      <c r="B97" s="33"/>
      <c r="C97" s="34"/>
      <c r="D97" s="35"/>
      <c r="E97" s="35"/>
      <c r="F97" s="35"/>
      <c r="G97" s="22"/>
      <c r="H97" s="74" t="s">
        <v>21</v>
      </c>
      <c r="I97" s="40" t="s">
        <v>82</v>
      </c>
      <c r="J97" s="53">
        <v>800</v>
      </c>
      <c r="K97" s="41">
        <f>K98</f>
        <v>290.5</v>
      </c>
      <c r="L97" s="41">
        <f>L98</f>
        <v>290.5</v>
      </c>
      <c r="M97" s="5"/>
      <c r="N97" s="5"/>
      <c r="O97" s="5"/>
    </row>
    <row r="98" spans="1:15" ht="16.5" customHeight="1">
      <c r="A98" s="20"/>
      <c r="B98" s="96"/>
      <c r="C98" s="38"/>
      <c r="D98" s="35"/>
      <c r="E98" s="35"/>
      <c r="F98" s="35"/>
      <c r="G98" s="22"/>
      <c r="H98" s="74" t="s">
        <v>52</v>
      </c>
      <c r="I98" s="40" t="s">
        <v>82</v>
      </c>
      <c r="J98" s="53">
        <v>850</v>
      </c>
      <c r="K98" s="41">
        <v>290.5</v>
      </c>
      <c r="L98" s="41">
        <v>290.5</v>
      </c>
      <c r="M98" s="5"/>
      <c r="N98" s="5"/>
      <c r="O98" s="5"/>
    </row>
    <row r="99" spans="1:15" ht="47.25" customHeight="1">
      <c r="A99" s="20"/>
      <c r="B99" s="96"/>
      <c r="C99" s="38"/>
      <c r="D99" s="38"/>
      <c r="E99" s="63">
        <v>200</v>
      </c>
      <c r="F99" s="63">
        <v>240</v>
      </c>
      <c r="G99" s="22">
        <v>240</v>
      </c>
      <c r="H99" s="64" t="s">
        <v>117</v>
      </c>
      <c r="I99" s="97" t="s">
        <v>83</v>
      </c>
      <c r="J99" s="66"/>
      <c r="K99" s="95">
        <f>K100</f>
        <v>1192</v>
      </c>
      <c r="L99" s="95">
        <f>L100</f>
        <v>1138.9000000000001</v>
      </c>
      <c r="M99" s="5"/>
      <c r="N99" s="5"/>
      <c r="O99" s="5"/>
    </row>
    <row r="100" spans="1:15" ht="66.75" customHeight="1">
      <c r="A100" s="20"/>
      <c r="B100" s="125">
        <v>300</v>
      </c>
      <c r="C100" s="125"/>
      <c r="D100" s="125"/>
      <c r="E100" s="125"/>
      <c r="F100" s="125"/>
      <c r="G100" s="22">
        <v>320</v>
      </c>
      <c r="H100" s="71" t="s">
        <v>84</v>
      </c>
      <c r="I100" s="30" t="s">
        <v>85</v>
      </c>
      <c r="J100" s="56"/>
      <c r="K100" s="32">
        <f>K101+K103</f>
        <v>1192</v>
      </c>
      <c r="L100" s="32">
        <f>L101+L103</f>
        <v>1138.9000000000001</v>
      </c>
      <c r="M100" s="5"/>
      <c r="N100" s="5"/>
      <c r="O100" s="5"/>
    </row>
    <row r="101" spans="1:15" ht="66.75" customHeight="1">
      <c r="A101" s="20"/>
      <c r="B101" s="42"/>
      <c r="C101" s="42"/>
      <c r="D101" s="42"/>
      <c r="E101" s="42"/>
      <c r="F101" s="42"/>
      <c r="G101" s="22"/>
      <c r="H101" s="55" t="s">
        <v>41</v>
      </c>
      <c r="I101" s="36" t="s">
        <v>85</v>
      </c>
      <c r="J101" s="53">
        <v>100</v>
      </c>
      <c r="K101" s="41">
        <f>K102</f>
        <v>1012.4</v>
      </c>
      <c r="L101" s="41">
        <f>L102</f>
        <v>1002.4</v>
      </c>
      <c r="M101" s="5"/>
      <c r="N101" s="5"/>
      <c r="O101" s="5"/>
    </row>
    <row r="102" spans="1:15" ht="21.75" customHeight="1">
      <c r="A102" s="20"/>
      <c r="B102" s="42"/>
      <c r="C102" s="42"/>
      <c r="D102" s="42"/>
      <c r="E102" s="42"/>
      <c r="F102" s="42"/>
      <c r="G102" s="22"/>
      <c r="H102" s="74" t="s">
        <v>77</v>
      </c>
      <c r="I102" s="36" t="s">
        <v>85</v>
      </c>
      <c r="J102" s="53">
        <v>110</v>
      </c>
      <c r="K102" s="46">
        <v>1012.4</v>
      </c>
      <c r="L102" s="46">
        <v>1002.4</v>
      </c>
      <c r="M102" s="5"/>
      <c r="N102" s="5"/>
      <c r="O102" s="5"/>
    </row>
    <row r="103" spans="1:15" ht="42" customHeight="1">
      <c r="A103" s="20"/>
      <c r="B103" s="42"/>
      <c r="C103" s="42"/>
      <c r="D103" s="34"/>
      <c r="E103" s="34"/>
      <c r="F103" s="34"/>
      <c r="G103" s="22"/>
      <c r="H103" s="61" t="s">
        <v>15</v>
      </c>
      <c r="I103" s="36" t="s">
        <v>85</v>
      </c>
      <c r="J103" s="53">
        <v>200</v>
      </c>
      <c r="K103" s="41">
        <f>K104</f>
        <v>179.6</v>
      </c>
      <c r="L103" s="41">
        <f>L104</f>
        <v>136.5</v>
      </c>
      <c r="M103" s="5"/>
      <c r="N103" s="5"/>
      <c r="O103" s="5"/>
    </row>
    <row r="104" spans="1:15" ht="35.25" customHeight="1">
      <c r="A104" s="20"/>
      <c r="B104" s="42"/>
      <c r="C104" s="42"/>
      <c r="D104" s="34"/>
      <c r="E104" s="34"/>
      <c r="F104" s="34"/>
      <c r="G104" s="22"/>
      <c r="H104" s="29" t="s">
        <v>27</v>
      </c>
      <c r="I104" s="36" t="s">
        <v>85</v>
      </c>
      <c r="J104" s="53">
        <v>240</v>
      </c>
      <c r="K104" s="41">
        <v>179.6</v>
      </c>
      <c r="L104" s="41">
        <v>136.5</v>
      </c>
      <c r="M104" s="5"/>
      <c r="N104" s="5"/>
      <c r="O104" s="5"/>
    </row>
    <row r="105" spans="1:15" ht="65.25" customHeight="1">
      <c r="A105" s="20"/>
      <c r="B105" s="96"/>
      <c r="C105" s="38"/>
      <c r="D105" s="126" t="s">
        <v>86</v>
      </c>
      <c r="E105" s="126"/>
      <c r="F105" s="126"/>
      <c r="G105" s="22">
        <v>620</v>
      </c>
      <c r="H105" s="23" t="s">
        <v>87</v>
      </c>
      <c r="I105" s="24" t="s">
        <v>88</v>
      </c>
      <c r="J105" s="25" t="s">
        <v>8</v>
      </c>
      <c r="K105" s="26">
        <f t="shared" ref="K105:L107" si="6">K106</f>
        <v>1024.4000000000001</v>
      </c>
      <c r="L105" s="26">
        <f t="shared" si="6"/>
        <v>1024.4000000000001</v>
      </c>
      <c r="M105" s="5"/>
      <c r="N105" s="5"/>
      <c r="O105" s="5"/>
    </row>
    <row r="106" spans="1:15" ht="61.5" customHeight="1">
      <c r="A106" s="20"/>
      <c r="B106" s="125">
        <v>200</v>
      </c>
      <c r="C106" s="125"/>
      <c r="D106" s="125"/>
      <c r="E106" s="125"/>
      <c r="F106" s="125"/>
      <c r="G106" s="22">
        <v>240</v>
      </c>
      <c r="H106" s="29" t="s">
        <v>89</v>
      </c>
      <c r="I106" s="36" t="s">
        <v>90</v>
      </c>
      <c r="J106" s="31"/>
      <c r="K106" s="41">
        <f t="shared" si="6"/>
        <v>1024.4000000000001</v>
      </c>
      <c r="L106" s="41">
        <f t="shared" si="6"/>
        <v>1024.4000000000001</v>
      </c>
      <c r="M106" s="5"/>
      <c r="N106" s="5"/>
      <c r="O106" s="5"/>
    </row>
    <row r="107" spans="1:15" ht="32.25" customHeight="1">
      <c r="A107" s="20"/>
      <c r="B107" s="34"/>
      <c r="C107" s="34"/>
      <c r="D107" s="34"/>
      <c r="E107" s="34"/>
      <c r="F107" s="34"/>
      <c r="G107" s="22"/>
      <c r="H107" s="61" t="s">
        <v>15</v>
      </c>
      <c r="I107" s="98" t="s">
        <v>90</v>
      </c>
      <c r="J107" s="53">
        <v>200</v>
      </c>
      <c r="K107" s="41">
        <f t="shared" si="6"/>
        <v>1024.4000000000001</v>
      </c>
      <c r="L107" s="41">
        <f t="shared" si="6"/>
        <v>1024.4000000000001</v>
      </c>
      <c r="M107" s="5"/>
      <c r="N107" s="5"/>
      <c r="O107" s="5"/>
    </row>
    <row r="108" spans="1:15" ht="34.5" customHeight="1">
      <c r="A108" s="20"/>
      <c r="B108" s="34"/>
      <c r="C108" s="34"/>
      <c r="D108" s="34"/>
      <c r="E108" s="34"/>
      <c r="F108" s="34"/>
      <c r="G108" s="22"/>
      <c r="H108" s="29" t="s">
        <v>27</v>
      </c>
      <c r="I108" s="98" t="s">
        <v>90</v>
      </c>
      <c r="J108" s="53">
        <v>240</v>
      </c>
      <c r="K108" s="41">
        <v>1024.4000000000001</v>
      </c>
      <c r="L108" s="41">
        <v>1024.4000000000001</v>
      </c>
      <c r="M108" s="5"/>
      <c r="N108" s="5"/>
      <c r="O108" s="5"/>
    </row>
    <row r="109" spans="1:15" ht="34.5" customHeight="1">
      <c r="A109" s="20"/>
      <c r="B109" s="96"/>
      <c r="C109" s="38"/>
      <c r="D109" s="38"/>
      <c r="E109" s="63"/>
      <c r="F109" s="63"/>
      <c r="G109" s="22"/>
      <c r="H109" s="99" t="s">
        <v>91</v>
      </c>
      <c r="I109" s="24" t="s">
        <v>92</v>
      </c>
      <c r="J109" s="100"/>
      <c r="K109" s="58">
        <f t="shared" ref="K109:L111" si="7">K110</f>
        <v>0</v>
      </c>
      <c r="L109" s="58">
        <f t="shared" si="7"/>
        <v>0</v>
      </c>
      <c r="M109" s="5"/>
      <c r="N109" s="5"/>
      <c r="O109" s="5"/>
    </row>
    <row r="110" spans="1:15" ht="48.75" customHeight="1">
      <c r="A110" s="20"/>
      <c r="B110" s="96"/>
      <c r="C110" s="38"/>
      <c r="D110" s="38"/>
      <c r="E110" s="63"/>
      <c r="F110" s="63"/>
      <c r="G110" s="22"/>
      <c r="H110" s="29" t="s">
        <v>93</v>
      </c>
      <c r="I110" s="36" t="s">
        <v>94</v>
      </c>
      <c r="J110" s="53"/>
      <c r="K110" s="101">
        <f t="shared" si="7"/>
        <v>0</v>
      </c>
      <c r="L110" s="101">
        <f t="shared" si="7"/>
        <v>0</v>
      </c>
      <c r="M110" s="5"/>
      <c r="N110" s="5"/>
      <c r="O110" s="5"/>
    </row>
    <row r="111" spans="1:15" ht="36" customHeight="1">
      <c r="A111" s="20"/>
      <c r="B111" s="96"/>
      <c r="C111" s="38"/>
      <c r="D111" s="38"/>
      <c r="E111" s="63"/>
      <c r="F111" s="63"/>
      <c r="G111" s="22"/>
      <c r="H111" s="61" t="s">
        <v>15</v>
      </c>
      <c r="I111" s="36"/>
      <c r="J111" s="53">
        <v>200</v>
      </c>
      <c r="K111" s="101">
        <f t="shared" si="7"/>
        <v>0</v>
      </c>
      <c r="L111" s="101">
        <f t="shared" si="7"/>
        <v>0</v>
      </c>
      <c r="M111" s="5"/>
      <c r="N111" s="5"/>
      <c r="O111" s="5"/>
    </row>
    <row r="112" spans="1:15" ht="32.25" customHeight="1">
      <c r="A112" s="20"/>
      <c r="B112" s="96"/>
      <c r="C112" s="38"/>
      <c r="D112" s="38"/>
      <c r="E112" s="63"/>
      <c r="F112" s="63"/>
      <c r="G112" s="22"/>
      <c r="H112" s="29" t="s">
        <v>27</v>
      </c>
      <c r="I112" s="36" t="s">
        <v>94</v>
      </c>
      <c r="J112" s="53">
        <v>240</v>
      </c>
      <c r="K112" s="101">
        <v>0</v>
      </c>
      <c r="L112" s="101">
        <v>0</v>
      </c>
      <c r="M112" s="5"/>
      <c r="N112" s="5"/>
      <c r="O112" s="5"/>
    </row>
    <row r="113" spans="1:15" ht="49.5" customHeight="1">
      <c r="A113" s="20"/>
      <c r="B113" s="125">
        <v>600</v>
      </c>
      <c r="C113" s="125"/>
      <c r="D113" s="125"/>
      <c r="E113" s="125"/>
      <c r="F113" s="125"/>
      <c r="G113" s="22">
        <v>620</v>
      </c>
      <c r="H113" s="64" t="s">
        <v>95</v>
      </c>
      <c r="I113" s="102" t="s">
        <v>96</v>
      </c>
      <c r="J113" s="103"/>
      <c r="K113" s="67">
        <f t="shared" ref="K113:L115" si="8">K114</f>
        <v>2000</v>
      </c>
      <c r="L113" s="67">
        <f t="shared" si="8"/>
        <v>2000</v>
      </c>
      <c r="M113" s="5"/>
      <c r="N113" s="5"/>
      <c r="O113" s="5"/>
    </row>
    <row r="114" spans="1:15" ht="63" customHeight="1">
      <c r="A114" s="20"/>
      <c r="B114" s="28"/>
      <c r="C114" s="42"/>
      <c r="D114" s="42"/>
      <c r="E114" s="43">
        <v>600</v>
      </c>
      <c r="F114" s="43">
        <v>610</v>
      </c>
      <c r="G114" s="22">
        <v>610</v>
      </c>
      <c r="H114" s="29" t="s">
        <v>97</v>
      </c>
      <c r="I114" s="44" t="s">
        <v>98</v>
      </c>
      <c r="J114" s="45"/>
      <c r="K114" s="46">
        <f t="shared" si="8"/>
        <v>2000</v>
      </c>
      <c r="L114" s="46">
        <f t="shared" si="8"/>
        <v>2000</v>
      </c>
      <c r="M114" s="5"/>
      <c r="N114" s="5"/>
      <c r="O114" s="5"/>
    </row>
    <row r="115" spans="1:15" ht="24.75" customHeight="1">
      <c r="A115" s="20"/>
      <c r="B115" s="28"/>
      <c r="C115" s="42"/>
      <c r="D115" s="34"/>
      <c r="E115" s="47"/>
      <c r="F115" s="47"/>
      <c r="G115" s="22"/>
      <c r="H115" s="74" t="s">
        <v>21</v>
      </c>
      <c r="I115" s="44" t="s">
        <v>98</v>
      </c>
      <c r="J115" s="53">
        <v>800</v>
      </c>
      <c r="K115" s="41">
        <f t="shared" si="8"/>
        <v>2000</v>
      </c>
      <c r="L115" s="41">
        <f t="shared" si="8"/>
        <v>2000</v>
      </c>
      <c r="M115" s="5"/>
      <c r="N115" s="5"/>
      <c r="O115" s="5"/>
    </row>
    <row r="116" spans="1:15" ht="52.5" customHeight="1">
      <c r="A116" s="20"/>
      <c r="B116" s="28"/>
      <c r="C116" s="125" t="s">
        <v>99</v>
      </c>
      <c r="D116" s="126"/>
      <c r="E116" s="126"/>
      <c r="F116" s="126"/>
      <c r="G116" s="22">
        <v>620</v>
      </c>
      <c r="H116" s="55" t="s">
        <v>23</v>
      </c>
      <c r="I116" s="40" t="s">
        <v>98</v>
      </c>
      <c r="J116" s="31">
        <v>810</v>
      </c>
      <c r="K116" s="32">
        <f>'[1]Приложение 6'!Q105</f>
        <v>2000</v>
      </c>
      <c r="L116" s="32">
        <f>'[1]Приложение 6'!R105</f>
        <v>2000</v>
      </c>
      <c r="M116" s="5"/>
      <c r="N116" s="5"/>
      <c r="O116" s="5"/>
    </row>
    <row r="117" spans="1:15" ht="48.75" customHeight="1">
      <c r="A117" s="20"/>
      <c r="B117" s="33"/>
      <c r="C117" s="34"/>
      <c r="D117" s="35"/>
      <c r="E117" s="35"/>
      <c r="F117" s="35"/>
      <c r="G117" s="22"/>
      <c r="H117" s="99" t="s">
        <v>100</v>
      </c>
      <c r="I117" s="65" t="s">
        <v>101</v>
      </c>
      <c r="J117" s="25"/>
      <c r="K117" s="26">
        <f>K118+K123+K126</f>
        <v>9086.98</v>
      </c>
      <c r="L117" s="26">
        <f>L118+L123+L126</f>
        <v>14619.08</v>
      </c>
      <c r="M117" s="5"/>
      <c r="N117" s="5"/>
      <c r="O117" s="5"/>
    </row>
    <row r="118" spans="1:15" ht="48.75" customHeight="1">
      <c r="A118" s="20"/>
      <c r="B118" s="37"/>
      <c r="C118" s="38"/>
      <c r="D118" s="126" t="s">
        <v>102</v>
      </c>
      <c r="E118" s="126"/>
      <c r="F118" s="126"/>
      <c r="G118" s="22">
        <v>620</v>
      </c>
      <c r="H118" s="29" t="s">
        <v>103</v>
      </c>
      <c r="I118" s="30" t="s">
        <v>104</v>
      </c>
      <c r="J118" s="31" t="s">
        <v>8</v>
      </c>
      <c r="K118" s="32">
        <f>K119+K121</f>
        <v>1623.5</v>
      </c>
      <c r="L118" s="32">
        <f>L119+L121</f>
        <v>1003.8000000000001</v>
      </c>
      <c r="M118" s="5"/>
      <c r="N118" s="5"/>
      <c r="O118" s="5"/>
    </row>
    <row r="119" spans="1:15" ht="27" customHeight="1">
      <c r="A119" s="20"/>
      <c r="B119" s="37"/>
      <c r="C119" s="38"/>
      <c r="D119" s="35"/>
      <c r="E119" s="35"/>
      <c r="F119" s="35"/>
      <c r="G119" s="22"/>
      <c r="H119" s="74" t="s">
        <v>21</v>
      </c>
      <c r="I119" s="30" t="s">
        <v>104</v>
      </c>
      <c r="J119" s="31">
        <v>800</v>
      </c>
      <c r="K119" s="32">
        <f>K120</f>
        <v>1405.8</v>
      </c>
      <c r="L119" s="32">
        <f>L120</f>
        <v>886.1</v>
      </c>
      <c r="M119" s="5"/>
      <c r="N119" s="5"/>
      <c r="O119" s="5"/>
    </row>
    <row r="120" spans="1:15" ht="53.25" customHeight="1">
      <c r="A120" s="20"/>
      <c r="B120" s="125">
        <v>600</v>
      </c>
      <c r="C120" s="125"/>
      <c r="D120" s="125"/>
      <c r="E120" s="125"/>
      <c r="F120" s="125"/>
      <c r="G120" s="22">
        <v>620</v>
      </c>
      <c r="H120" s="55" t="s">
        <v>23</v>
      </c>
      <c r="I120" s="30" t="s">
        <v>104</v>
      </c>
      <c r="J120" s="31">
        <v>810</v>
      </c>
      <c r="K120" s="32">
        <v>1405.8</v>
      </c>
      <c r="L120" s="32">
        <v>886.1</v>
      </c>
      <c r="M120" s="5"/>
      <c r="N120" s="5"/>
      <c r="O120" s="5"/>
    </row>
    <row r="121" spans="1:15" ht="33" customHeight="1">
      <c r="A121" s="20"/>
      <c r="B121" s="42"/>
      <c r="C121" s="42"/>
      <c r="D121" s="34"/>
      <c r="E121" s="34"/>
      <c r="F121" s="34"/>
      <c r="G121" s="22"/>
      <c r="H121" s="61" t="s">
        <v>15</v>
      </c>
      <c r="I121" s="40" t="s">
        <v>104</v>
      </c>
      <c r="J121" s="53">
        <v>200</v>
      </c>
      <c r="K121" s="41">
        <f>K122</f>
        <v>217.7</v>
      </c>
      <c r="L121" s="41">
        <f>L122</f>
        <v>117.7</v>
      </c>
      <c r="M121" s="5"/>
      <c r="N121" s="5"/>
      <c r="O121" s="5"/>
    </row>
    <row r="122" spans="1:15" ht="39" customHeight="1">
      <c r="A122" s="20"/>
      <c r="B122" s="28"/>
      <c r="C122" s="42"/>
      <c r="D122" s="38"/>
      <c r="E122" s="63">
        <v>600</v>
      </c>
      <c r="F122" s="63">
        <v>620</v>
      </c>
      <c r="G122" s="22">
        <v>620</v>
      </c>
      <c r="H122" s="71" t="s">
        <v>27</v>
      </c>
      <c r="I122" s="80" t="s">
        <v>104</v>
      </c>
      <c r="J122" s="104">
        <v>240</v>
      </c>
      <c r="K122" s="48">
        <v>217.7</v>
      </c>
      <c r="L122" s="48">
        <v>117.7</v>
      </c>
      <c r="M122" s="5"/>
      <c r="N122" s="5"/>
      <c r="O122" s="5"/>
    </row>
    <row r="123" spans="1:15" ht="163.5" customHeight="1">
      <c r="A123" s="20"/>
      <c r="B123" s="33"/>
      <c r="C123" s="34"/>
      <c r="D123" s="38"/>
      <c r="E123" s="63"/>
      <c r="F123" s="63"/>
      <c r="G123" s="22"/>
      <c r="H123" s="55" t="s">
        <v>105</v>
      </c>
      <c r="I123" s="92" t="s">
        <v>106</v>
      </c>
      <c r="J123" s="53"/>
      <c r="K123" s="41">
        <f>K124</f>
        <v>7462.4</v>
      </c>
      <c r="L123" s="41">
        <f>L124</f>
        <v>13614.2</v>
      </c>
      <c r="M123" s="5"/>
      <c r="N123" s="5"/>
      <c r="O123" s="5"/>
    </row>
    <row r="124" spans="1:15" ht="18" customHeight="1">
      <c r="A124" s="20"/>
      <c r="B124" s="33"/>
      <c r="C124" s="34"/>
      <c r="D124" s="38"/>
      <c r="E124" s="63"/>
      <c r="F124" s="63"/>
      <c r="G124" s="22"/>
      <c r="H124" s="74" t="s">
        <v>107</v>
      </c>
      <c r="I124" s="92" t="s">
        <v>106</v>
      </c>
      <c r="J124" s="53">
        <v>500</v>
      </c>
      <c r="K124" s="41">
        <f>K125</f>
        <v>7462.4</v>
      </c>
      <c r="L124" s="41">
        <f>L125</f>
        <v>13614.2</v>
      </c>
      <c r="M124" s="5"/>
      <c r="N124" s="5"/>
      <c r="O124" s="5"/>
    </row>
    <row r="125" spans="1:15" ht="21" customHeight="1">
      <c r="A125" s="20"/>
      <c r="B125" s="33"/>
      <c r="C125" s="34"/>
      <c r="D125" s="38"/>
      <c r="E125" s="63"/>
      <c r="F125" s="63"/>
      <c r="G125" s="22"/>
      <c r="H125" s="74" t="s">
        <v>108</v>
      </c>
      <c r="I125" s="92" t="s">
        <v>106</v>
      </c>
      <c r="J125" s="53">
        <v>540</v>
      </c>
      <c r="K125" s="41">
        <v>7462.4</v>
      </c>
      <c r="L125" s="41">
        <v>13614.2</v>
      </c>
      <c r="M125" s="5"/>
      <c r="N125" s="5"/>
      <c r="O125" s="5"/>
    </row>
    <row r="126" spans="1:15" ht="79.5" customHeight="1">
      <c r="A126" s="20"/>
      <c r="B126" s="33"/>
      <c r="C126" s="34"/>
      <c r="D126" s="38"/>
      <c r="E126" s="63"/>
      <c r="F126" s="63"/>
      <c r="G126" s="22"/>
      <c r="H126" s="55" t="s">
        <v>109</v>
      </c>
      <c r="I126" s="105" t="s">
        <v>110</v>
      </c>
      <c r="J126" s="53">
        <v>0</v>
      </c>
      <c r="K126" s="101">
        <f>K127</f>
        <v>1.08</v>
      </c>
      <c r="L126" s="101">
        <f>L127</f>
        <v>1.08</v>
      </c>
      <c r="M126" s="5"/>
      <c r="N126" s="5"/>
      <c r="O126" s="5"/>
    </row>
    <row r="127" spans="1:15" ht="31.5" customHeight="1">
      <c r="A127" s="20"/>
      <c r="B127" s="33"/>
      <c r="C127" s="34"/>
      <c r="D127" s="38"/>
      <c r="E127" s="63"/>
      <c r="F127" s="63"/>
      <c r="G127" s="22"/>
      <c r="H127" s="55" t="s">
        <v>62</v>
      </c>
      <c r="I127" s="105" t="s">
        <v>110</v>
      </c>
      <c r="J127" s="53">
        <v>200</v>
      </c>
      <c r="K127" s="101">
        <f>K128</f>
        <v>1.08</v>
      </c>
      <c r="L127" s="101">
        <f>L128</f>
        <v>1.08</v>
      </c>
      <c r="M127" s="5"/>
      <c r="N127" s="5"/>
      <c r="O127" s="5"/>
    </row>
    <row r="128" spans="1:15" ht="36.75" customHeight="1">
      <c r="A128" s="20"/>
      <c r="B128" s="33"/>
      <c r="C128" s="34"/>
      <c r="D128" s="38"/>
      <c r="E128" s="63"/>
      <c r="F128" s="63"/>
      <c r="G128" s="22"/>
      <c r="H128" s="29" t="s">
        <v>27</v>
      </c>
      <c r="I128" s="105" t="s">
        <v>110</v>
      </c>
      <c r="J128" s="53">
        <v>240</v>
      </c>
      <c r="K128" s="101">
        <v>1.08</v>
      </c>
      <c r="L128" s="101">
        <v>1.08</v>
      </c>
      <c r="M128" s="5"/>
      <c r="N128" s="5"/>
      <c r="O128" s="5"/>
    </row>
    <row r="129" spans="1:15" ht="38.25" customHeight="1">
      <c r="A129" s="20"/>
      <c r="B129" s="33"/>
      <c r="C129" s="34"/>
      <c r="D129" s="38"/>
      <c r="E129" s="63"/>
      <c r="F129" s="63"/>
      <c r="G129" s="22"/>
      <c r="H129" s="69" t="s">
        <v>111</v>
      </c>
      <c r="I129" s="106" t="s">
        <v>112</v>
      </c>
      <c r="J129" s="60"/>
      <c r="K129" s="107">
        <f t="shared" ref="K129:L131" si="9">K130</f>
        <v>1050</v>
      </c>
      <c r="L129" s="107">
        <f t="shared" si="9"/>
        <v>1000</v>
      </c>
      <c r="M129" s="5"/>
      <c r="N129" s="5"/>
      <c r="O129" s="5"/>
    </row>
    <row r="130" spans="1:15" ht="49.5" customHeight="1">
      <c r="A130" s="20"/>
      <c r="B130" s="37"/>
      <c r="C130" s="35"/>
      <c r="D130" s="126" t="s">
        <v>113</v>
      </c>
      <c r="E130" s="126"/>
      <c r="F130" s="126"/>
      <c r="G130" s="22">
        <v>620</v>
      </c>
      <c r="H130" s="93" t="s">
        <v>114</v>
      </c>
      <c r="I130" s="72" t="s">
        <v>115</v>
      </c>
      <c r="J130" s="56" t="s">
        <v>8</v>
      </c>
      <c r="K130" s="78">
        <f t="shared" si="9"/>
        <v>1050</v>
      </c>
      <c r="L130" s="78">
        <f t="shared" si="9"/>
        <v>1000</v>
      </c>
      <c r="M130" s="5"/>
      <c r="N130" s="5"/>
      <c r="O130" s="5"/>
    </row>
    <row r="131" spans="1:15" ht="49.5" customHeight="1">
      <c r="A131" s="20"/>
      <c r="B131" s="37"/>
      <c r="C131" s="35"/>
      <c r="D131" s="35"/>
      <c r="E131" s="35"/>
      <c r="F131" s="35"/>
      <c r="G131" s="22"/>
      <c r="H131" s="61" t="s">
        <v>15</v>
      </c>
      <c r="I131" s="72" t="s">
        <v>115</v>
      </c>
      <c r="J131" s="53">
        <v>200</v>
      </c>
      <c r="K131" s="41">
        <f t="shared" si="9"/>
        <v>1050</v>
      </c>
      <c r="L131" s="41">
        <f t="shared" si="9"/>
        <v>1000</v>
      </c>
      <c r="M131" s="5"/>
      <c r="N131" s="5"/>
      <c r="O131" s="5"/>
    </row>
    <row r="132" spans="1:15" ht="32.25" customHeight="1" thickBot="1">
      <c r="A132" s="20"/>
      <c r="B132" s="125">
        <v>600</v>
      </c>
      <c r="C132" s="125"/>
      <c r="D132" s="125"/>
      <c r="E132" s="125"/>
      <c r="F132" s="125"/>
      <c r="G132" s="22">
        <v>620</v>
      </c>
      <c r="H132" s="29" t="s">
        <v>27</v>
      </c>
      <c r="I132" s="40" t="s">
        <v>115</v>
      </c>
      <c r="J132" s="53">
        <v>240</v>
      </c>
      <c r="K132" s="41">
        <v>1050</v>
      </c>
      <c r="L132" s="41">
        <v>1000</v>
      </c>
      <c r="M132" s="5"/>
      <c r="N132" s="5"/>
      <c r="O132" s="5"/>
    </row>
    <row r="133" spans="1:15" ht="17.25" customHeight="1">
      <c r="A133" s="13"/>
      <c r="B133" s="108"/>
      <c r="C133" s="108"/>
      <c r="D133" s="108"/>
      <c r="E133" s="108"/>
      <c r="F133" s="108"/>
      <c r="G133" s="108"/>
      <c r="H133" s="109" t="s">
        <v>116</v>
      </c>
      <c r="I133" s="110"/>
      <c r="J133" s="111"/>
      <c r="K133" s="107">
        <f>K129+K117+K113+K109+K105+K99+K91+K83+K77+K41+K31+K23+K12</f>
        <v>87421.080000000016</v>
      </c>
      <c r="L133" s="107">
        <f>L129+L117+L113+L109+L105+L99+L91+L83+L77+L41+L31+L23+L12</f>
        <v>94077.22</v>
      </c>
      <c r="M133" s="5"/>
      <c r="N133" s="5"/>
      <c r="O133" s="73"/>
    </row>
    <row r="134" spans="1:15">
      <c r="O134" s="112"/>
    </row>
    <row r="135" spans="1:15">
      <c r="K135" s="124"/>
      <c r="L135" s="124"/>
      <c r="O135" s="112"/>
    </row>
    <row r="136" spans="1:15">
      <c r="O136" s="112"/>
    </row>
    <row r="137" spans="1:15">
      <c r="O137" s="112"/>
    </row>
    <row r="138" spans="1:15">
      <c r="O138" s="112"/>
    </row>
    <row r="139" spans="1:15">
      <c r="O139" s="112"/>
    </row>
    <row r="140" spans="1:15">
      <c r="O140" s="112"/>
    </row>
  </sheetData>
  <mergeCells count="33">
    <mergeCell ref="B41:F41"/>
    <mergeCell ref="J1:L3"/>
    <mergeCell ref="H7:L7"/>
    <mergeCell ref="B12:F12"/>
    <mergeCell ref="C13:F13"/>
    <mergeCell ref="D15:F15"/>
    <mergeCell ref="B17:F17"/>
    <mergeCell ref="D22:F22"/>
    <mergeCell ref="B23:F23"/>
    <mergeCell ref="D28:F28"/>
    <mergeCell ref="B30:F30"/>
    <mergeCell ref="B35:F35"/>
    <mergeCell ref="D92:F92"/>
    <mergeCell ref="B48:F48"/>
    <mergeCell ref="B52:F52"/>
    <mergeCell ref="D57:F57"/>
    <mergeCell ref="C61:F61"/>
    <mergeCell ref="D62:F62"/>
    <mergeCell ref="B64:F64"/>
    <mergeCell ref="C67:F67"/>
    <mergeCell ref="D77:F77"/>
    <mergeCell ref="B78:F78"/>
    <mergeCell ref="D84:F84"/>
    <mergeCell ref="B88:F88"/>
    <mergeCell ref="B120:F120"/>
    <mergeCell ref="D130:F130"/>
    <mergeCell ref="B132:F132"/>
    <mergeCell ref="B100:F100"/>
    <mergeCell ref="D105:F105"/>
    <mergeCell ref="B106:F106"/>
    <mergeCell ref="B113:F113"/>
    <mergeCell ref="C116:F116"/>
    <mergeCell ref="D118:F118"/>
  </mergeCells>
  <pageMargins left="1.1811023622047245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7</vt:lpstr>
      <vt:lpstr>Лист1</vt:lpstr>
      <vt:lpstr>Лист2</vt:lpstr>
      <vt:lpstr>Лист3</vt:lpstr>
      <vt:lpstr>'Приложение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2019-05-16T10:08:25Z</dcterms:modified>
</cp:coreProperties>
</file>