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\Desktop\РАБОЧИЕ ДОКУМЕНТЫ\ДУМА\ПРОЕКТЫ IV СОЗЫВ\Проект бюджета 2022\"/>
    </mc:Choice>
  </mc:AlternateContent>
  <bookViews>
    <workbookView xWindow="0" yWindow="0" windowWidth="24000" windowHeight="8565" tabRatio="689"/>
  </bookViews>
  <sheets>
    <sheet name="Приложение 11 " sheetId="8" r:id="rId1"/>
  </sheets>
  <definedNames>
    <definedName name="_xlnm._FilterDatabase" localSheetId="0" hidden="1">'Приложение 11 '!$A$10:$U$201</definedName>
    <definedName name="_xlnm.Print_Area" localSheetId="0">'Приложение 11 '!$B$1:$U$201</definedName>
  </definedNames>
  <calcPr calcId="162913"/>
</workbook>
</file>

<file path=xl/calcChain.xml><?xml version="1.0" encoding="utf-8"?>
<calcChain xmlns="http://schemas.openxmlformats.org/spreadsheetml/2006/main">
  <c r="T132" i="8" l="1"/>
  <c r="T131" i="8" s="1"/>
  <c r="T130" i="8" s="1"/>
  <c r="T129" i="8" s="1"/>
  <c r="T128" i="8" s="1"/>
  <c r="R132" i="8"/>
  <c r="R131" i="8" s="1"/>
  <c r="R130" i="8" s="1"/>
  <c r="R129" i="8" s="1"/>
  <c r="R128" i="8" s="1"/>
  <c r="P193" i="8"/>
  <c r="Q193" i="8"/>
  <c r="S193" i="8"/>
  <c r="U193" i="8"/>
  <c r="Q66" i="8"/>
  <c r="S12" i="8"/>
  <c r="U12" i="8"/>
  <c r="O145" i="8"/>
  <c r="R145" i="8"/>
  <c r="T145" i="8"/>
  <c r="O138" i="8"/>
  <c r="O137" i="8" s="1"/>
  <c r="O136" i="8" s="1"/>
  <c r="O135" i="8" s="1"/>
  <c r="O134" i="8" s="1"/>
  <c r="S123" i="8"/>
  <c r="S124" i="8"/>
  <c r="S125" i="8"/>
  <c r="U123" i="8"/>
  <c r="U124" i="8"/>
  <c r="U125" i="8"/>
  <c r="P123" i="8"/>
  <c r="P124" i="8"/>
  <c r="P125" i="8"/>
  <c r="T110" i="8"/>
  <c r="T109" i="8"/>
  <c r="R110" i="8"/>
  <c r="R109" i="8"/>
  <c r="O109" i="8"/>
  <c r="O110" i="8"/>
  <c r="O112" i="8"/>
  <c r="R112" i="8"/>
  <c r="T112" i="8"/>
  <c r="T93" i="8"/>
  <c r="T92" i="8" s="1"/>
  <c r="T91" i="8" s="1"/>
  <c r="R93" i="8"/>
  <c r="R92" i="8" s="1"/>
  <c r="R91" i="8" s="1"/>
  <c r="U72" i="8"/>
  <c r="U71" i="8" s="1"/>
  <c r="U70" i="8" s="1"/>
  <c r="U69" i="8" s="1"/>
  <c r="U68" i="8" s="1"/>
  <c r="U67" i="8" s="1"/>
  <c r="U66" i="8" s="1"/>
  <c r="T72" i="8"/>
  <c r="T71" i="8" s="1"/>
  <c r="T70" i="8" s="1"/>
  <c r="T69" i="8" s="1"/>
  <c r="T68" i="8" s="1"/>
  <c r="T67" i="8" s="1"/>
  <c r="T66" i="8" s="1"/>
  <c r="S72" i="8"/>
  <c r="S71" i="8" s="1"/>
  <c r="S70" i="8" s="1"/>
  <c r="S69" i="8" s="1"/>
  <c r="S68" i="8" s="1"/>
  <c r="S67" i="8" s="1"/>
  <c r="S66" i="8" s="1"/>
  <c r="R72" i="8"/>
  <c r="R71" i="8" s="1"/>
  <c r="R70" i="8" s="1"/>
  <c r="R69" i="8" s="1"/>
  <c r="R68" i="8" s="1"/>
  <c r="R67" i="8" s="1"/>
  <c r="R66" i="8" s="1"/>
  <c r="P72" i="8"/>
  <c r="P71" i="8" s="1"/>
  <c r="P70" i="8" s="1"/>
  <c r="P69" i="8" s="1"/>
  <c r="P68" i="8" s="1"/>
  <c r="P67" i="8" s="1"/>
  <c r="P66" i="8" s="1"/>
  <c r="T64" i="8"/>
  <c r="T63" i="8" s="1"/>
  <c r="T62" i="8" s="1"/>
  <c r="T61" i="8" s="1"/>
  <c r="R64" i="8"/>
  <c r="R63" i="8" s="1"/>
  <c r="R62" i="8" s="1"/>
  <c r="R61" i="8" s="1"/>
  <c r="T59" i="8"/>
  <c r="T57" i="8"/>
  <c r="T55" i="8"/>
  <c r="T54" i="8"/>
  <c r="R59" i="8"/>
  <c r="R57" i="8"/>
  <c r="R55" i="8"/>
  <c r="R54" i="8"/>
  <c r="O59" i="8"/>
  <c r="O57" i="8"/>
  <c r="O55" i="8"/>
  <c r="O54" i="8"/>
  <c r="T47" i="8"/>
  <c r="T45" i="8"/>
  <c r="T44" i="8"/>
  <c r="R47" i="8"/>
  <c r="R45" i="8"/>
  <c r="R44" i="8"/>
  <c r="R49" i="8"/>
  <c r="T177" i="8"/>
  <c r="T175" i="8"/>
  <c r="T173" i="8"/>
  <c r="R177" i="8"/>
  <c r="R175" i="8"/>
  <c r="R173" i="8"/>
  <c r="O53" i="8" l="1"/>
  <c r="O52" i="8" s="1"/>
  <c r="R43" i="8"/>
  <c r="R42" i="8" s="1"/>
  <c r="R53" i="8"/>
  <c r="R52" i="8" s="1"/>
  <c r="T53" i="8"/>
  <c r="T52" i="8" s="1"/>
  <c r="R41" i="8" l="1"/>
  <c r="R40" i="8" s="1"/>
  <c r="O177" i="8"/>
  <c r="O175" i="8"/>
  <c r="O173" i="8"/>
  <c r="P106" i="8" l="1"/>
  <c r="Q106" i="8"/>
  <c r="S106" i="8"/>
  <c r="U106" i="8"/>
  <c r="P142" i="8" l="1"/>
  <c r="P141" i="8" s="1"/>
  <c r="P166" i="8" l="1"/>
  <c r="Q166" i="8"/>
  <c r="R166" i="8"/>
  <c r="S166" i="8"/>
  <c r="T166" i="8"/>
  <c r="U166" i="8"/>
  <c r="O166" i="8"/>
  <c r="Q142" i="8"/>
  <c r="S142" i="8"/>
  <c r="S141" i="8" s="1"/>
  <c r="U142" i="8"/>
  <c r="U141" i="8" s="1"/>
  <c r="O142" i="8"/>
  <c r="O50" i="8"/>
  <c r="P16" i="8" l="1"/>
  <c r="P15" i="8" s="1"/>
  <c r="Q16" i="8"/>
  <c r="Q15" i="8" s="1"/>
  <c r="S16" i="8"/>
  <c r="S15" i="8" s="1"/>
  <c r="U16" i="8"/>
  <c r="U15" i="8" s="1"/>
  <c r="N16" i="8"/>
  <c r="N15" i="8" s="1"/>
  <c r="P165" i="8" l="1"/>
  <c r="P164" i="8" s="1"/>
  <c r="Q165" i="8"/>
  <c r="Q164" i="8" s="1"/>
  <c r="T165" i="8"/>
  <c r="T164" i="8" s="1"/>
  <c r="U165" i="8"/>
  <c r="U164" i="8" s="1"/>
  <c r="R165" i="8"/>
  <c r="R164" i="8" s="1"/>
  <c r="S165" i="8"/>
  <c r="S164" i="8" s="1"/>
  <c r="O165" i="8"/>
  <c r="O164" i="8" s="1"/>
  <c r="O132" i="8"/>
  <c r="O131" i="8" s="1"/>
  <c r="O130" i="8" s="1"/>
  <c r="O129" i="8" s="1"/>
  <c r="O143" i="8" l="1"/>
  <c r="Q79" i="8" l="1"/>
  <c r="R79" i="8"/>
  <c r="T79" i="8"/>
  <c r="O79" i="8"/>
  <c r="O144" i="8" l="1"/>
  <c r="P145" i="8"/>
  <c r="Q145" i="8"/>
  <c r="R144" i="8"/>
  <c r="S145" i="8"/>
  <c r="T144" i="8"/>
  <c r="U145" i="8"/>
  <c r="Q82" i="8"/>
  <c r="Q81" i="8" s="1"/>
  <c r="Q78" i="8" s="1"/>
  <c r="R81" i="8"/>
  <c r="R78" i="8" s="1"/>
  <c r="R77" i="8" s="1"/>
  <c r="T81" i="8"/>
  <c r="T78" i="8" s="1"/>
  <c r="T77" i="8" s="1"/>
  <c r="O82" i="8"/>
  <c r="O81" i="8" s="1"/>
  <c r="O78" i="8" s="1"/>
  <c r="O77" i="8" s="1"/>
  <c r="P37" i="8"/>
  <c r="Q37" i="8"/>
  <c r="S37" i="8"/>
  <c r="U37" i="8"/>
  <c r="O76" i="8" l="1"/>
  <c r="P77" i="8"/>
  <c r="T76" i="8"/>
  <c r="U77" i="8"/>
  <c r="R76" i="8"/>
  <c r="S77" i="8"/>
  <c r="U144" i="8"/>
  <c r="S144" i="8"/>
  <c r="Q144" i="8"/>
  <c r="P144" i="8"/>
  <c r="P198" i="8"/>
  <c r="P197" i="8" s="1"/>
  <c r="P196" i="8" s="1"/>
  <c r="Q198" i="8"/>
  <c r="Q197" i="8" s="1"/>
  <c r="Q196" i="8" s="1"/>
  <c r="R198" i="8"/>
  <c r="R197" i="8" s="1"/>
  <c r="R196" i="8" s="1"/>
  <c r="S198" i="8"/>
  <c r="S197" i="8" s="1"/>
  <c r="S196" i="8" s="1"/>
  <c r="T198" i="8"/>
  <c r="T197" i="8" s="1"/>
  <c r="T196" i="8" s="1"/>
  <c r="U198" i="8"/>
  <c r="U197" i="8" s="1"/>
  <c r="U196" i="8" s="1"/>
  <c r="O198" i="8"/>
  <c r="P200" i="8"/>
  <c r="Q200" i="8"/>
  <c r="R200" i="8"/>
  <c r="S200" i="8"/>
  <c r="T200" i="8"/>
  <c r="U200" i="8"/>
  <c r="O200" i="8"/>
  <c r="P191" i="8"/>
  <c r="Q191" i="8"/>
  <c r="R191" i="8"/>
  <c r="S191" i="8"/>
  <c r="T191" i="8"/>
  <c r="U191" i="8"/>
  <c r="O191" i="8"/>
  <c r="P183" i="8"/>
  <c r="P182" i="8" s="1"/>
  <c r="P179" i="8" s="1"/>
  <c r="Q183" i="8"/>
  <c r="Q182" i="8" s="1"/>
  <c r="Q179" i="8" s="1"/>
  <c r="R183" i="8"/>
  <c r="R182" i="8" s="1"/>
  <c r="R181" i="8" s="1"/>
  <c r="R180" i="8" s="1"/>
  <c r="R179" i="8" s="1"/>
  <c r="S183" i="8"/>
  <c r="S182" i="8" s="1"/>
  <c r="S179" i="8" s="1"/>
  <c r="T183" i="8"/>
  <c r="T182" i="8" s="1"/>
  <c r="T181" i="8" s="1"/>
  <c r="T180" i="8" s="1"/>
  <c r="T179" i="8" s="1"/>
  <c r="U183" i="8"/>
  <c r="U182" i="8" s="1"/>
  <c r="U179" i="8" s="1"/>
  <c r="O183" i="8"/>
  <c r="O182" i="8" s="1"/>
  <c r="O181" i="8" s="1"/>
  <c r="O180" i="8" s="1"/>
  <c r="O179" i="8" s="1"/>
  <c r="P177" i="8"/>
  <c r="P172" i="8" s="1"/>
  <c r="P171" i="8" s="1"/>
  <c r="Q177" i="8"/>
  <c r="Q172" i="8" s="1"/>
  <c r="Q171" i="8" s="1"/>
  <c r="S177" i="8"/>
  <c r="S172" i="8" s="1"/>
  <c r="S171" i="8" s="1"/>
  <c r="U177" i="8"/>
  <c r="U172" i="8" s="1"/>
  <c r="U171" i="8" s="1"/>
  <c r="R172" i="8"/>
  <c r="P162" i="8"/>
  <c r="P161" i="8" s="1"/>
  <c r="P160" i="8" s="1"/>
  <c r="P159" i="8" s="1"/>
  <c r="P158" i="8" s="1"/>
  <c r="P140" i="8" s="1"/>
  <c r="Q162" i="8"/>
  <c r="Q161" i="8" s="1"/>
  <c r="Q160" i="8" s="1"/>
  <c r="Q159" i="8" s="1"/>
  <c r="Q158" i="8" s="1"/>
  <c r="R162" i="8"/>
  <c r="R161" i="8" s="1"/>
  <c r="R160" i="8" s="1"/>
  <c r="R159" i="8" s="1"/>
  <c r="R158" i="8" s="1"/>
  <c r="S162" i="8"/>
  <c r="S161" i="8" s="1"/>
  <c r="S160" i="8" s="1"/>
  <c r="S159" i="8" s="1"/>
  <c r="S158" i="8" s="1"/>
  <c r="S140" i="8" s="1"/>
  <c r="T162" i="8"/>
  <c r="T161" i="8" s="1"/>
  <c r="T160" i="8" s="1"/>
  <c r="T159" i="8" s="1"/>
  <c r="T158" i="8" s="1"/>
  <c r="U162" i="8"/>
  <c r="U161" i="8" s="1"/>
  <c r="U160" i="8" s="1"/>
  <c r="U159" i="8" s="1"/>
  <c r="U158" i="8" s="1"/>
  <c r="U140" i="8" s="1"/>
  <c r="O162" i="8"/>
  <c r="O161" i="8" s="1"/>
  <c r="O160" i="8" s="1"/>
  <c r="O159" i="8" s="1"/>
  <c r="O158" i="8" s="1"/>
  <c r="P150" i="8"/>
  <c r="P149" i="8" s="1"/>
  <c r="P148" i="8" s="1"/>
  <c r="P147" i="8" s="1"/>
  <c r="Q150" i="8"/>
  <c r="Q149" i="8" s="1"/>
  <c r="Q148" i="8" s="1"/>
  <c r="Q147" i="8" s="1"/>
  <c r="R150" i="8"/>
  <c r="S150" i="8"/>
  <c r="S149" i="8" s="1"/>
  <c r="S148" i="8" s="1"/>
  <c r="S147" i="8" s="1"/>
  <c r="T150" i="8"/>
  <c r="U150" i="8"/>
  <c r="U149" i="8" s="1"/>
  <c r="U148" i="8" s="1"/>
  <c r="U147" i="8" s="1"/>
  <c r="O150" i="8"/>
  <c r="O149" i="8" s="1"/>
  <c r="O148" i="8" s="1"/>
  <c r="P112" i="8"/>
  <c r="Q112" i="8"/>
  <c r="S112" i="8"/>
  <c r="U112" i="8"/>
  <c r="P126" i="8"/>
  <c r="P122" i="8" s="1"/>
  <c r="P121" i="8" s="1"/>
  <c r="P104" i="8" s="1"/>
  <c r="Q126" i="8"/>
  <c r="Q122" i="8" s="1"/>
  <c r="Q121" i="8" s="1"/>
  <c r="Q104" i="8" s="1"/>
  <c r="R126" i="8"/>
  <c r="R125" i="8" s="1"/>
  <c r="R124" i="8" s="1"/>
  <c r="R123" i="8" s="1"/>
  <c r="R122" i="8" s="1"/>
  <c r="S126" i="8"/>
  <c r="S122" i="8" s="1"/>
  <c r="S121" i="8" s="1"/>
  <c r="S104" i="8" s="1"/>
  <c r="T126" i="8"/>
  <c r="T125" i="8" s="1"/>
  <c r="T124" i="8" s="1"/>
  <c r="T123" i="8" s="1"/>
  <c r="T122" i="8" s="1"/>
  <c r="U126" i="8"/>
  <c r="U122" i="8" s="1"/>
  <c r="U121" i="8" s="1"/>
  <c r="U104" i="8" s="1"/>
  <c r="O126" i="8"/>
  <c r="O125" i="8" s="1"/>
  <c r="O124" i="8" s="1"/>
  <c r="O123" i="8" s="1"/>
  <c r="O122" i="8" s="1"/>
  <c r="P119" i="8"/>
  <c r="Q119" i="8"/>
  <c r="R119" i="8"/>
  <c r="S119" i="8"/>
  <c r="T119" i="8"/>
  <c r="U119" i="8"/>
  <c r="O119" i="8"/>
  <c r="U76" i="8" l="1"/>
  <c r="T75" i="8"/>
  <c r="O141" i="8"/>
  <c r="O147" i="8"/>
  <c r="R75" i="8"/>
  <c r="S76" i="8"/>
  <c r="P76" i="8"/>
  <c r="O75" i="8"/>
  <c r="O197" i="8"/>
  <c r="O195" i="8" s="1"/>
  <c r="O172" i="8"/>
  <c r="O170" i="8" s="1"/>
  <c r="T149" i="8"/>
  <c r="T148" i="8" s="1"/>
  <c r="T147" i="8" s="1"/>
  <c r="T143" i="8"/>
  <c r="T142" i="8" s="1"/>
  <c r="R149" i="8"/>
  <c r="R148" i="8" s="1"/>
  <c r="R147" i="8" s="1"/>
  <c r="R143" i="8"/>
  <c r="R142" i="8" s="1"/>
  <c r="P143" i="8"/>
  <c r="Q143" i="8"/>
  <c r="S143" i="8"/>
  <c r="U143" i="8"/>
  <c r="R170" i="8"/>
  <c r="R171" i="8"/>
  <c r="T172" i="8"/>
  <c r="T171" i="8" s="1"/>
  <c r="O171" i="8"/>
  <c r="P102" i="8"/>
  <c r="P101" i="8" s="1"/>
  <c r="Q102" i="8"/>
  <c r="Q101" i="8" s="1"/>
  <c r="R102" i="8"/>
  <c r="R101" i="8" s="1"/>
  <c r="S102" i="8"/>
  <c r="S101" i="8" s="1"/>
  <c r="T102" i="8"/>
  <c r="T101" i="8" s="1"/>
  <c r="U102" i="8"/>
  <c r="U101" i="8" s="1"/>
  <c r="O102" i="8"/>
  <c r="O101" i="8" s="1"/>
  <c r="P99" i="8"/>
  <c r="P98" i="8" s="1"/>
  <c r="Q99" i="8"/>
  <c r="Q98" i="8" s="1"/>
  <c r="R99" i="8"/>
  <c r="R98" i="8" s="1"/>
  <c r="S99" i="8"/>
  <c r="S98" i="8" s="1"/>
  <c r="T99" i="8"/>
  <c r="T98" i="8" s="1"/>
  <c r="U99" i="8"/>
  <c r="U98" i="8" s="1"/>
  <c r="O99" i="8"/>
  <c r="O98" i="8" s="1"/>
  <c r="P93" i="8"/>
  <c r="P91" i="8" s="1"/>
  <c r="Q93" i="8"/>
  <c r="Q91" i="8" s="1"/>
  <c r="S93" i="8"/>
  <c r="S91" i="8" s="1"/>
  <c r="U93" i="8"/>
  <c r="U91" i="8" s="1"/>
  <c r="O93" i="8"/>
  <c r="O92" i="8" s="1"/>
  <c r="O91" i="8" s="1"/>
  <c r="P88" i="8"/>
  <c r="P87" i="8" s="1"/>
  <c r="P86" i="8" s="1"/>
  <c r="P85" i="8" s="1"/>
  <c r="Q88" i="8"/>
  <c r="Q87" i="8" s="1"/>
  <c r="Q86" i="8" s="1"/>
  <c r="Q85" i="8" s="1"/>
  <c r="R87" i="8"/>
  <c r="R86" i="8" s="1"/>
  <c r="R85" i="8" s="1"/>
  <c r="S88" i="8"/>
  <c r="S87" i="8" s="1"/>
  <c r="S86" i="8" s="1"/>
  <c r="S85" i="8" s="1"/>
  <c r="T87" i="8"/>
  <c r="T86" i="8" s="1"/>
  <c r="T85" i="8" s="1"/>
  <c r="U88" i="8"/>
  <c r="U87" i="8" s="1"/>
  <c r="U86" i="8" s="1"/>
  <c r="U85" i="8" s="1"/>
  <c r="O88" i="8"/>
  <c r="O87" i="8" s="1"/>
  <c r="O86" i="8" s="1"/>
  <c r="O85" i="8" s="1"/>
  <c r="Q72" i="8"/>
  <c r="Q71" i="8" s="1"/>
  <c r="O72" i="8"/>
  <c r="O71" i="8" s="1"/>
  <c r="O70" i="8" s="1"/>
  <c r="O69" i="8" s="1"/>
  <c r="O68" i="8" s="1"/>
  <c r="O45" i="8"/>
  <c r="U44" i="8"/>
  <c r="S44" i="8"/>
  <c r="P44" i="8"/>
  <c r="O47" i="8"/>
  <c r="O44" i="8" s="1"/>
  <c r="T38" i="8"/>
  <c r="T37" i="8" s="1"/>
  <c r="R38" i="8"/>
  <c r="R37" i="8" s="1"/>
  <c r="O38" i="8"/>
  <c r="O37" i="8" s="1"/>
  <c r="O31" i="8"/>
  <c r="O30" i="8" s="1"/>
  <c r="T28" i="8"/>
  <c r="T27" i="8" s="1"/>
  <c r="T26" i="8" s="1"/>
  <c r="T25" i="8" s="1"/>
  <c r="R28" i="8"/>
  <c r="R27" i="8" s="1"/>
  <c r="R26" i="8" s="1"/>
  <c r="R25" i="8" s="1"/>
  <c r="O28" i="8"/>
  <c r="O27" i="8" s="1"/>
  <c r="T21" i="8"/>
  <c r="T20" i="8" s="1"/>
  <c r="R21" i="8"/>
  <c r="R20" i="8" s="1"/>
  <c r="O21" i="8"/>
  <c r="O20" i="8" s="1"/>
  <c r="T18" i="8"/>
  <c r="R18" i="8"/>
  <c r="O18" i="8"/>
  <c r="O43" i="8" l="1"/>
  <c r="O196" i="8"/>
  <c r="O26" i="8"/>
  <c r="O25" i="8" s="1"/>
  <c r="O24" i="8"/>
  <c r="T17" i="8"/>
  <c r="T16" i="8" s="1"/>
  <c r="T15" i="8" s="1"/>
  <c r="R17" i="8"/>
  <c r="R16" i="8" s="1"/>
  <c r="R15" i="8" s="1"/>
  <c r="O17" i="8"/>
  <c r="O16" i="8" s="1"/>
  <c r="O15" i="8" s="1"/>
  <c r="O14" i="8" l="1"/>
  <c r="T195" i="8"/>
  <c r="T194" i="8" s="1"/>
  <c r="T193" i="8" s="1"/>
  <c r="R195" i="8"/>
  <c r="R194" i="8" s="1"/>
  <c r="R193" i="8" s="1"/>
  <c r="O194" i="8"/>
  <c r="O193" i="8" s="1"/>
  <c r="U190" i="8"/>
  <c r="T190" i="8"/>
  <c r="S190" i="8"/>
  <c r="R190" i="8"/>
  <c r="Q190" i="8"/>
  <c r="P190" i="8"/>
  <c r="O190" i="8"/>
  <c r="U168" i="8"/>
  <c r="S168" i="8"/>
  <c r="Q168" i="8"/>
  <c r="P168" i="8"/>
  <c r="U170" i="8"/>
  <c r="T170" i="8"/>
  <c r="T169" i="8" s="1"/>
  <c r="S170" i="8"/>
  <c r="R169" i="8"/>
  <c r="Q170" i="8"/>
  <c r="P170" i="8"/>
  <c r="O169" i="8"/>
  <c r="T156" i="8"/>
  <c r="R156" i="8"/>
  <c r="O156" i="8"/>
  <c r="R141" i="8"/>
  <c r="Q141" i="8"/>
  <c r="Q140" i="8" s="1"/>
  <c r="T118" i="8"/>
  <c r="T116" i="8" s="1"/>
  <c r="T115" i="8" s="1"/>
  <c r="T114" i="8" s="1"/>
  <c r="R118" i="8"/>
  <c r="R116" i="8" s="1"/>
  <c r="R115" i="8" s="1"/>
  <c r="R114" i="8" s="1"/>
  <c r="O118" i="8"/>
  <c r="O116" i="8" s="1"/>
  <c r="O115" i="8" s="1"/>
  <c r="O114" i="8" s="1"/>
  <c r="T108" i="8"/>
  <c r="R108" i="8"/>
  <c r="O108" i="8"/>
  <c r="T90" i="8"/>
  <c r="R90" i="8"/>
  <c r="O90" i="8"/>
  <c r="O84" i="8" s="1"/>
  <c r="U90" i="8"/>
  <c r="U84" i="8" s="1"/>
  <c r="S90" i="8"/>
  <c r="S84" i="8" s="1"/>
  <c r="Q90" i="8"/>
  <c r="Q84" i="8" s="1"/>
  <c r="Q74" i="8" s="1"/>
  <c r="P90" i="8"/>
  <c r="P84" i="8" s="1"/>
  <c r="U83" i="8"/>
  <c r="U82" i="8" s="1"/>
  <c r="U81" i="8" s="1"/>
  <c r="S83" i="8"/>
  <c r="S82" i="8" s="1"/>
  <c r="S81" i="8" s="1"/>
  <c r="P83" i="8"/>
  <c r="P82" i="8" s="1"/>
  <c r="P81" i="8" s="1"/>
  <c r="U80" i="8"/>
  <c r="U79" i="8" s="1"/>
  <c r="S80" i="8"/>
  <c r="S79" i="8" s="1"/>
  <c r="P80" i="8"/>
  <c r="P79" i="8" s="1"/>
  <c r="O67" i="8"/>
  <c r="O66" i="8" s="1"/>
  <c r="U49" i="8"/>
  <c r="U41" i="8" s="1"/>
  <c r="T49" i="8"/>
  <c r="T41" i="8" s="1"/>
  <c r="T40" i="8" s="1"/>
  <c r="S49" i="8"/>
  <c r="S41" i="8" s="1"/>
  <c r="Q49" i="8"/>
  <c r="P49" i="8"/>
  <c r="P41" i="8" s="1"/>
  <c r="P40" i="8" s="1"/>
  <c r="P12" i="8" s="1"/>
  <c r="O49" i="8"/>
  <c r="Q44" i="8"/>
  <c r="T36" i="8"/>
  <c r="R36" i="8"/>
  <c r="O36" i="8"/>
  <c r="T24" i="8"/>
  <c r="T23" i="8" s="1"/>
  <c r="R24" i="8"/>
  <c r="R23" i="8" s="1"/>
  <c r="O23" i="8"/>
  <c r="T14" i="8"/>
  <c r="T13" i="8" s="1"/>
  <c r="R34" i="8" l="1"/>
  <c r="R33" i="8" s="1"/>
  <c r="R35" i="8"/>
  <c r="O34" i="8"/>
  <c r="O33" i="8" s="1"/>
  <c r="O35" i="8"/>
  <c r="T35" i="8"/>
  <c r="T34" i="8"/>
  <c r="T33" i="8" s="1"/>
  <c r="T12" i="8" s="1"/>
  <c r="O152" i="8"/>
  <c r="O140" i="8" s="1"/>
  <c r="O155" i="8"/>
  <c r="O154" i="8" s="1"/>
  <c r="T152" i="8"/>
  <c r="T155" i="8"/>
  <c r="T154" i="8" s="1"/>
  <c r="T153" i="8" s="1"/>
  <c r="R152" i="8"/>
  <c r="R140" i="8" s="1"/>
  <c r="R155" i="8"/>
  <c r="R154" i="8" s="1"/>
  <c r="R153" i="8" s="1"/>
  <c r="O42" i="8"/>
  <c r="O41" i="8"/>
  <c r="O40" i="8" s="1"/>
  <c r="T43" i="8"/>
  <c r="T42" i="8" s="1"/>
  <c r="O189" i="8"/>
  <c r="O188" i="8" s="1"/>
  <c r="O187" i="8" s="1"/>
  <c r="O186" i="8" s="1"/>
  <c r="O185" i="8" s="1"/>
  <c r="T187" i="8"/>
  <c r="T186" i="8" s="1"/>
  <c r="T185" i="8" s="1"/>
  <c r="T189" i="8"/>
  <c r="T188" i="8" s="1"/>
  <c r="R187" i="8"/>
  <c r="R186" i="8" s="1"/>
  <c r="R185" i="8" s="1"/>
  <c r="R189" i="8"/>
  <c r="R188" i="8" s="1"/>
  <c r="S78" i="8"/>
  <c r="S75" i="8" s="1"/>
  <c r="S74" i="8" s="1"/>
  <c r="S11" i="8" s="1"/>
  <c r="R121" i="8"/>
  <c r="T121" i="8"/>
  <c r="Q41" i="8"/>
  <c r="U78" i="8"/>
  <c r="U75" i="8" s="1"/>
  <c r="U74" i="8" s="1"/>
  <c r="U11" i="8" s="1"/>
  <c r="P78" i="8"/>
  <c r="P75" i="8" s="1"/>
  <c r="P74" i="8" s="1"/>
  <c r="P11" i="8" s="1"/>
  <c r="R117" i="8"/>
  <c r="R95" i="8"/>
  <c r="T84" i="8"/>
  <c r="O153" i="8"/>
  <c r="T117" i="8"/>
  <c r="T95" i="8"/>
  <c r="O107" i="8"/>
  <c r="O106" i="8" s="1"/>
  <c r="O105" i="8" s="1"/>
  <c r="R84" i="8"/>
  <c r="R74" i="8" s="1"/>
  <c r="T168" i="8"/>
  <c r="R107" i="8"/>
  <c r="R106" i="8" s="1"/>
  <c r="R14" i="8"/>
  <c r="R13" i="8" s="1"/>
  <c r="R12" i="8" s="1"/>
  <c r="O168" i="8"/>
  <c r="O96" i="8"/>
  <c r="O95" i="8" s="1"/>
  <c r="O74" i="8" s="1"/>
  <c r="O13" i="8"/>
  <c r="T141" i="8"/>
  <c r="T140" i="8" s="1"/>
  <c r="R168" i="8"/>
  <c r="O97" i="8"/>
  <c r="T107" i="8"/>
  <c r="T106" i="8" s="1"/>
  <c r="O117" i="8"/>
  <c r="O128" i="8"/>
  <c r="O121" i="8" s="1"/>
  <c r="T74" i="8" l="1"/>
  <c r="O104" i="8"/>
  <c r="R105" i="8"/>
  <c r="R104" i="8" s="1"/>
  <c r="R11" i="8" s="1"/>
  <c r="T105" i="8"/>
  <c r="T104" i="8" s="1"/>
  <c r="Q40" i="8"/>
  <c r="Q12" i="8" s="1"/>
  <c r="Q11" i="8" s="1"/>
  <c r="O12" i="8"/>
  <c r="O11" i="8" s="1"/>
  <c r="T11" i="8" l="1"/>
</calcChain>
</file>

<file path=xl/sharedStrings.xml><?xml version="1.0" encoding="utf-8"?>
<sst xmlns="http://schemas.openxmlformats.org/spreadsheetml/2006/main" count="417" uniqueCount="186">
  <si>
    <t>ЦСР</t>
  </si>
  <si>
    <t>ВР</t>
  </si>
  <si>
    <t>Наименование</t>
  </si>
  <si>
    <t>ОБЩЕГОСУДАРСТВЕННЫЕ ВОПРОСЫ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</si>
  <si>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</si>
  <si>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</si>
  <si>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8300000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</si>
  <si>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</si>
  <si>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</si>
  <si>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</si>
  <si>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8300201</t>
  </si>
  <si>
    <t>Резервные фонды</t>
  </si>
  <si>
    <t>Резервный фонд</t>
  </si>
  <si>
    <t>Резервные средства</t>
  </si>
  <si>
    <t>Другие общегосударственные вопросы</t>
  </si>
  <si>
    <t>0802100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</si>
  <si>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</si>
  <si>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</si>
  <si>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</si>
  <si>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</si>
  <si>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Межбюджетные трансферты</t>
  </si>
  <si>
    <t>Иные межбюджетные трансферты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</si>
  <si>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</si>
  <si>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</si>
  <si>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</si>
  <si>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</si>
  <si>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41.0.00.00000</t>
  </si>
  <si>
    <t>41.0.01.00000</t>
  </si>
  <si>
    <t>41.0.01.S2300</t>
  </si>
  <si>
    <t>41.0.01.82300</t>
  </si>
  <si>
    <t>НАЦИОНАЛЬНАЯ ЭКОНОМИКА</t>
  </si>
  <si>
    <t>Транспорт</t>
  </si>
  <si>
    <t>40.0.00.00000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</si>
  <si>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</si>
  <si>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</si>
  <si>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</si>
  <si>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</si>
  <si>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Дорожное хозяйство (дорожные фонды)</t>
  </si>
  <si>
    <t>40.1.00.00000</t>
  </si>
  <si>
    <t>40.1.01.00000</t>
  </si>
  <si>
    <t>40.1.01.99990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</si>
  <si>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</si>
  <si>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</si>
  <si>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</si>
  <si>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</si>
  <si>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</si>
  <si>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</si>
  <si>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</si>
  <si>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</si>
  <si>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</si>
  <si>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</si>
  <si>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</si>
  <si>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</si>
  <si>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Рз(код)</t>
  </si>
  <si>
    <t>Рз Пр</t>
  </si>
  <si>
    <t>(тыс. рублей)</t>
  </si>
  <si>
    <t>Коды ведомственной классификации</t>
  </si>
  <si>
    <t>Ст(код)</t>
  </si>
  <si>
    <t>Подст(код)</t>
  </si>
  <si>
    <t>раздел</t>
  </si>
  <si>
    <t>под раздел</t>
  </si>
  <si>
    <t>целевая статья</t>
  </si>
  <si>
    <t>вид расхода</t>
  </si>
  <si>
    <t>За год</t>
  </si>
  <si>
    <t>в том числе за счет субвенций</t>
  </si>
  <si>
    <t>Администрация сельского поселения Ларьяк</t>
  </si>
  <si>
    <t>00.0.00.00000</t>
  </si>
  <si>
    <t>1900000</t>
  </si>
  <si>
    <t>1920000</t>
  </si>
  <si>
    <r>
      <t>Основное мероприятие «</t>
    </r>
    <r>
      <rPr>
        <sz val="10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</si>
  <si>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1922100</t>
  </si>
  <si>
    <t>44.0.00.00000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</si>
  <si>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</si>
  <si>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</si>
  <si>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</si>
  <si>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</si>
  <si>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</si>
  <si>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</si>
  <si>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40.2.01.99991</t>
  </si>
  <si>
    <t>Социальное обеспечение и иные выплаты населению</t>
  </si>
  <si>
    <t>Муниципальная программа «Профилактика правонарушений в сфере общественного порядка в сельском поселении Ларьяк»</t>
  </si>
  <si>
    <t xml:space="preserve">Подпрограмма "Транспортные услуги"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</si>
  <si>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</si>
  <si>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 «Автомобильные дороги» 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</si>
  <si>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</si>
  <si>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</si>
  <si>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</si>
  <si>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</si>
  <si>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"Безопасность жизнедеятельности в сельском поселении Ларьяк"</t>
  </si>
  <si>
    <t>Расходы на реализацию мероприятий в рамках 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</si>
  <si>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</si>
  <si>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Муниципальная программа  "Жилищно-коммунальный комплекс и городская среда в сельском поселении Ларьяк"</t>
  </si>
  <si>
    <t>Расходы на реализацию мероприятий в рамках Муниципальная программа  "Жилищно-коммунальный комплекс и городская среда в сельском поселении Ларьяк"</t>
  </si>
  <si>
    <t>44.0.01.99990</t>
  </si>
  <si>
    <t>Муниципальная программа "Жилищно-коммунальный комплекс и городская среда в сельском поселении Ларьяк"</t>
  </si>
  <si>
    <t>Расходы на реализацию мероприятий в рамках муниципальной программой  "Жилищно-коммунальный комплекс и городская среда в сельском поселении Ларьяк"</t>
  </si>
  <si>
    <t>Расходы на обеспечение деятельности учреждения, в рамках муниципальная программ "Развитие культуры, кинематографии, физической культуры и спорта в сельском поселении Ларьяк"</t>
  </si>
  <si>
    <t>Муниципальная программа "Управление муниципальным имуществом на территории сельского поселения Ларьяк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</si>
  <si>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</si>
  <si>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</si>
  <si>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45.0.00.00000</t>
  </si>
  <si>
    <t>45.0.01.02040</t>
  </si>
  <si>
    <t>основное мероприятие 2 . Организация бюджетного процесса</t>
  </si>
  <si>
    <t>47.0.02.00000</t>
  </si>
  <si>
    <t>47.0.00.00000</t>
  </si>
  <si>
    <t>47.0.02.20610</t>
  </si>
  <si>
    <t>47.0.02.20620</t>
  </si>
  <si>
    <t>43.0.00.00000</t>
  </si>
  <si>
    <t>43.2.01.00590</t>
  </si>
  <si>
    <t>Основное мероприятие «Содержание муниципального имущества сельского поселения Ларьяк».</t>
  </si>
  <si>
    <t>Основное мероприятие «Создание условий для обеспечения качественными коммунальными услугами».</t>
  </si>
  <si>
    <t>Расходы на реализацию мероприятий в рамках Муниципальная программа "Жилищно-коммунальный комплекс и городская среда в сельском поселении Ларьяк"</t>
  </si>
  <si>
    <t>47.0.01.89020</t>
  </si>
  <si>
    <t>Основное мероприятие "Повышение энергоэффективности систем освещения"</t>
  </si>
  <si>
    <t>44.0.02.00000</t>
  </si>
  <si>
    <t>44.0.02.99990</t>
  </si>
  <si>
    <t>Основное мероприятие " Формирование комфортной городской среды"</t>
  </si>
  <si>
    <t>44.0.03.00000</t>
  </si>
  <si>
    <t>44.0.03.99990</t>
  </si>
  <si>
    <t>Ведомственная структура расходов бюджета поселения, в том числе в её составе перечень главных распорядителей средств бюджета сельского поселения Ларьяк на 2022-2024 годы.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</si>
  <si>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</si>
  <si>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</si>
  <si>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</si>
  <si>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45.1.00.00000</t>
  </si>
  <si>
    <t>45.1.01.00000</t>
  </si>
  <si>
    <t>Расходы на содержание главы муниципального образования, в рамках Муниципальная программа "Повышение эффективности управления сельским поселением Ларьяк"</t>
  </si>
  <si>
    <t>45.1.01.02030</t>
  </si>
  <si>
    <t>45.1.01.02040</t>
  </si>
  <si>
    <t>Расходы на содержание заместителей главы муниципального образования,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</si>
  <si>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</si>
  <si>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"Повышение эффективности управления сельским поселением Ларьяк"</t>
  </si>
  <si>
    <t>45.1.01.89240</t>
  </si>
  <si>
    <t>Муниципальная программы "Культурное пространство сельского поселения Ларьяк"</t>
  </si>
  <si>
    <t>Основное мероприятие "Обеспечение деятельности физической культуры и спорта, сохранения кадрового потенциала"</t>
  </si>
  <si>
    <t>43.0.02.00590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</si>
  <si>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</si>
  <si>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Публичные нормативные социальные выплаты гражданам</t>
  </si>
  <si>
    <t>10</t>
  </si>
  <si>
    <t>01</t>
  </si>
  <si>
    <t>45.1.01.72621</t>
  </si>
  <si>
    <t xml:space="preserve">Основное мероприятие "Создание условий для стимулирования культурного разнообразия, сохранения кадрового потенциала"
</t>
  </si>
  <si>
    <t>Расходы на обеспечение деятельности (оказание услуг) муниципальных учреждений</t>
  </si>
  <si>
    <t>43.0.01.00000</t>
  </si>
  <si>
    <t>43.0.01.00590</t>
  </si>
  <si>
    <t>Основное мероприятие "Создание условий для стимулирования культурного разнообразия, сохранения кадрового потенциала"</t>
  </si>
  <si>
    <t>Прочие мероприятия органов местного самоуправления,  в рамках Муниципальная программа "Повышение эффективности управления сельским поселением Ларьяк"</t>
  </si>
  <si>
    <t>45.1.01.02400</t>
  </si>
  <si>
    <t>Расходы на реализацию мероприятий в рамках Муниципальная программа "Повышение эффективности управления сельским поселением Ларьяк"</t>
  </si>
  <si>
    <t>45.1.01.99990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</si>
  <si>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</si>
  <si>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</si>
  <si>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45.2.00.00000</t>
  </si>
  <si>
    <t>45.2.01.00000</t>
  </si>
  <si>
    <t>45.2.01.00590</t>
  </si>
  <si>
    <t>Основное мероприятие 2. Организация бюджетного процесса.</t>
  </si>
  <si>
    <t>Условно утвержденные расходы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</si>
  <si>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45.1.01.51180</t>
  </si>
  <si>
    <t>45.1.01.D9300</t>
  </si>
  <si>
    <t>45.1.01.59300</t>
  </si>
  <si>
    <t>45..01.59300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</si>
  <si>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"Повышение эффективности управления сельским поселением Ларьяк"</t>
  </si>
  <si>
    <t>49.0.01.99990</t>
  </si>
  <si>
    <t>49.0.01.00000</t>
  </si>
  <si>
    <t>49.0.00.00000</t>
  </si>
  <si>
    <t>Основное мероприяти "Обеспечение мер пожарной безопасности на объектах социального назначения и жилищного фонда в сельском поселении Ларьяк "</t>
  </si>
  <si>
    <t>Реализация мероприятий в рамках муниципальной программы "Управление муниципальным имуществом на территории сельского поселения Ларьяк"</t>
  </si>
  <si>
    <t xml:space="preserve">Муниципальная программа «Развитие транспортной системы и связи в сельском поселении Ларьяк» </t>
  </si>
  <si>
    <t>40.3.00.00000</t>
  </si>
  <si>
    <t>40.3.01.99990</t>
  </si>
  <si>
    <t>40.3.01.00000</t>
  </si>
  <si>
    <t>Подпрограмма "Связь"</t>
  </si>
  <si>
    <t>Основное мероприятие "Обеспечение доступности населению современных информационных технологий"</t>
  </si>
  <si>
    <t>Расходы на реализацию мероприятий в рамках муниципальной программы «Развитие транспортной системы и связи в сельском поселении Ларьяк»</t>
  </si>
  <si>
    <t>Другие вопросы в области национальной экономики</t>
  </si>
  <si>
    <t>Основное мероприятие 1. Финансовое обеспечение расходных обязательств по делегированным полномочиям.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</si>
  <si>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 ""Обеспечение доступным и комфортным жильем жителей Нижневартовского" в рамках Муниципальная программа "Управление в сфере муниципальных финансов в сельском поселении Ларьяк"</t>
  </si>
  <si>
    <t>Иные межбюджетные трансфетры</t>
  </si>
  <si>
    <t>47.0.01.89090</t>
  </si>
  <si>
    <t>47.0.01.00000</t>
  </si>
  <si>
    <t>44.0.01.00000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</si>
  <si>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</si>
  <si>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Основное мероприятие 1. Финансовое обеспечение расходных обязательств по делегированным полномочиям</t>
  </si>
  <si>
    <t xml:space="preserve">Приложение 9 к решению Совета депутатов сельского поселения Ларьяк от </t>
  </si>
  <si>
    <t>Код главного распорядителя</t>
  </si>
  <si>
    <t xml:space="preserve">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</si>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</sst>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0000000"/>
    <numFmt numFmtId="166" formatCode="000"/>
    <numFmt numFmtId="167" formatCode="0000"/>
    <numFmt numFmtId="168" formatCode="#,##0.0"/>
    <numFmt numFmtId="169" formatCode="#,##0.0_);[Red]\(#,##0.0\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35">
    <xf numFmtId="0" fontId="0" fillId="0" borderId="0" xfId="0"/>
    <xf numFmtId="0" fontId="4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Protection="1">
      <protection hidden="1"/>
    </xf>
    <xf numFmtId="0" fontId="6" fillId="0" borderId="6" xfId="1" applyNumberFormat="1" applyFont="1" applyFill="1" applyBorder="1" applyProtection="1"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alignment wrapText="1"/>
      <protection hidden="1"/>
    </xf>
    <xf numFmtId="166" fontId="6" fillId="0" borderId="9" xfId="1" applyNumberFormat="1" applyFont="1" applyFill="1" applyBorder="1" applyAlignment="1" applyProtection="1">
      <alignment horizontal="right" wrapText="1"/>
      <protection hidden="1"/>
    </xf>
    <xf numFmtId="164" fontId="6" fillId="0" borderId="9" xfId="1" applyNumberFormat="1" applyFont="1" applyFill="1" applyBorder="1" applyAlignment="1" applyProtection="1">
      <alignment horizontal="right"/>
      <protection hidden="1"/>
    </xf>
    <xf numFmtId="166" fontId="6" fillId="0" borderId="9" xfId="1" applyNumberFormat="1" applyFont="1" applyFill="1" applyBorder="1" applyAlignment="1" applyProtection="1">
      <alignment horizontal="right"/>
      <protection hidden="1"/>
    </xf>
    <xf numFmtId="167" fontId="6" fillId="0" borderId="8" xfId="1" applyNumberFormat="1" applyFont="1" applyFill="1" applyBorder="1" applyAlignment="1" applyProtection="1">
      <alignment wrapText="1"/>
      <protection hidden="1"/>
    </xf>
    <xf numFmtId="167" fontId="4" fillId="0" borderId="8" xfId="1" applyNumberFormat="1" applyFont="1" applyFill="1" applyBorder="1" applyAlignment="1" applyProtection="1">
      <alignment wrapText="1"/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166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2" borderId="8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alignment wrapText="1"/>
      <protection hidden="1"/>
    </xf>
    <xf numFmtId="167" fontId="4" fillId="2" borderId="6" xfId="1" applyNumberFormat="1" applyFont="1" applyFill="1" applyBorder="1" applyAlignment="1" applyProtection="1">
      <alignment wrapText="1"/>
      <protection hidden="1"/>
    </xf>
    <xf numFmtId="0" fontId="4" fillId="2" borderId="6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6" xfId="1" applyNumberFormat="1" applyFont="1" applyFill="1" applyBorder="1" applyAlignment="1" applyProtection="1">
      <alignment wrapText="1"/>
      <protection hidden="1"/>
    </xf>
    <xf numFmtId="0" fontId="1" fillId="2" borderId="0" xfId="1" applyFont="1" applyFill="1"/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166" fontId="4" fillId="0" borderId="8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justify" vertical="center" wrapText="1"/>
      <protection hidden="1"/>
    </xf>
    <xf numFmtId="168" fontId="4" fillId="0" borderId="2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Alignment="1">
      <alignment horizontal="justify"/>
    </xf>
    <xf numFmtId="0" fontId="1" fillId="0" borderId="0" xfId="1" applyFont="1" applyFill="1" applyAlignment="1">
      <alignment horizontal="center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8" fontId="6" fillId="0" borderId="9" xfId="1" applyNumberFormat="1" applyFont="1" applyFill="1" applyBorder="1" applyAlignment="1" applyProtection="1">
      <alignment horizontal="center"/>
      <protection hidden="1"/>
    </xf>
    <xf numFmtId="168" fontId="4" fillId="2" borderId="2" xfId="1" applyNumberFormat="1" applyFont="1" applyFill="1" applyBorder="1" applyAlignment="1" applyProtection="1">
      <alignment horizontal="center"/>
      <protection hidden="1"/>
    </xf>
    <xf numFmtId="168" fontId="6" fillId="0" borderId="2" xfId="1" applyNumberFormat="1" applyFont="1" applyFill="1" applyBorder="1" applyAlignment="1" applyProtection="1">
      <alignment horizontal="center"/>
      <protection hidden="1"/>
    </xf>
    <xf numFmtId="168" fontId="4" fillId="0" borderId="2" xfId="1" applyNumberFormat="1" applyFont="1" applyFill="1" applyBorder="1" applyAlignment="1" applyProtection="1">
      <alignment horizontal="center" vertical="center"/>
      <protection hidden="1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2" borderId="2" xfId="1" applyNumberFormat="1" applyFont="1" applyFill="1" applyBorder="1" applyAlignment="1" applyProtection="1">
      <protection hidden="1"/>
    </xf>
    <xf numFmtId="166" fontId="4" fillId="2" borderId="2" xfId="1" applyNumberFormat="1" applyFont="1" applyFill="1" applyBorder="1" applyAlignment="1" applyProtection="1">
      <protection hidden="1"/>
    </xf>
    <xf numFmtId="165" fontId="4" fillId="0" borderId="2" xfId="1" applyNumberFormat="1" applyFont="1" applyFill="1" applyBorder="1" applyAlignment="1" applyProtection="1">
      <protection hidden="1"/>
    </xf>
    <xf numFmtId="169" fontId="4" fillId="2" borderId="2" xfId="1" applyNumberFormat="1" applyFont="1" applyFill="1" applyBorder="1" applyAlignment="1" applyProtection="1">
      <alignment horizontal="center"/>
      <protection hidden="1"/>
    </xf>
    <xf numFmtId="166" fontId="4" fillId="2" borderId="5" xfId="1" applyNumberFormat="1" applyFont="1" applyFill="1" applyBorder="1" applyAlignment="1" applyProtection="1">
      <alignment wrapText="1"/>
      <protection hidden="1"/>
    </xf>
    <xf numFmtId="0" fontId="3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6" fontId="4" fillId="0" borderId="2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protection hidden="1"/>
    </xf>
    <xf numFmtId="166" fontId="4" fillId="0" borderId="2" xfId="1" applyNumberFormat="1" applyFont="1" applyFill="1" applyBorder="1" applyAlignment="1" applyProtection="1"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4" fontId="4" fillId="2" borderId="2" xfId="1" applyNumberFormat="1" applyFont="1" applyFill="1" applyBorder="1" applyAlignment="1" applyProtection="1">
      <protection hidden="1"/>
    </xf>
    <xf numFmtId="165" fontId="4" fillId="2" borderId="2" xfId="1" applyNumberFormat="1" applyFont="1" applyFill="1" applyBorder="1" applyAlignment="1" applyProtection="1">
      <protection hidden="1"/>
    </xf>
    <xf numFmtId="166" fontId="6" fillId="0" borderId="2" xfId="1" applyNumberFormat="1" applyFont="1" applyFill="1" applyBorder="1" applyAlignment="1" applyProtection="1">
      <alignment wrapText="1"/>
      <protection hidden="1"/>
    </xf>
    <xf numFmtId="164" fontId="6" fillId="0" borderId="2" xfId="1" applyNumberFormat="1" applyFont="1" applyFill="1" applyBorder="1" applyAlignment="1" applyProtection="1">
      <protection hidden="1"/>
    </xf>
    <xf numFmtId="166" fontId="6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7" fillId="0" borderId="2" xfId="0" applyFont="1" applyFill="1" applyBorder="1" applyAlignment="1"/>
    <xf numFmtId="14" fontId="4" fillId="2" borderId="2" xfId="1" applyNumberFormat="1" applyFont="1" applyFill="1" applyBorder="1" applyAlignment="1" applyProtection="1">
      <protection hidden="1"/>
    </xf>
    <xf numFmtId="14" fontId="4" fillId="0" borderId="2" xfId="1" applyNumberFormat="1" applyFont="1" applyFill="1" applyBorder="1" applyAlignment="1" applyProtection="1">
      <protection hidden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2" borderId="2" xfId="1" applyNumberFormat="1" applyFont="1" applyFill="1" applyBorder="1" applyAlignment="1" applyProtection="1">
      <alignment wrapText="1"/>
      <protection hidden="1"/>
    </xf>
    <xf numFmtId="0" fontId="4" fillId="0" borderId="11" xfId="1" applyNumberFormat="1" applyFont="1" applyFill="1" applyBorder="1" applyAlignment="1" applyProtection="1">
      <alignment wrapText="1"/>
      <protection hidden="1"/>
    </xf>
    <xf numFmtId="0" fontId="4" fillId="2" borderId="9" xfId="1" applyNumberFormat="1" applyFont="1" applyFill="1" applyBorder="1" applyAlignment="1" applyProtection="1">
      <alignment wrapText="1"/>
      <protection hidden="1"/>
    </xf>
    <xf numFmtId="0" fontId="6" fillId="0" borderId="7" xfId="1" applyNumberFormat="1" applyFont="1" applyFill="1" applyBorder="1" applyAlignment="1" applyProtection="1">
      <alignment wrapText="1"/>
      <protection hidden="1"/>
    </xf>
    <xf numFmtId="0" fontId="6" fillId="0" borderId="9" xfId="1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wrapText="1"/>
      <protection hidden="1"/>
    </xf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9" xfId="1" applyFont="1" applyBorder="1" applyAlignment="1" applyProtection="1">
      <alignment wrapText="1"/>
      <protection hidden="1"/>
    </xf>
    <xf numFmtId="0" fontId="3" fillId="0" borderId="12" xfId="0" applyFont="1" applyBorder="1" applyAlignment="1">
      <alignment wrapText="1"/>
    </xf>
    <xf numFmtId="167" fontId="4" fillId="2" borderId="2" xfId="1" applyNumberFormat="1" applyFont="1" applyFill="1" applyBorder="1" applyAlignment="1" applyProtection="1">
      <alignment wrapText="1"/>
      <protection hidden="1"/>
    </xf>
    <xf numFmtId="167" fontId="4" fillId="2" borderId="4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5" xfId="1" applyNumberFormat="1" applyFont="1" applyFill="1" applyBorder="1" applyAlignment="1" applyProtection="1">
      <alignment wrapText="1"/>
      <protection hidden="1"/>
    </xf>
    <xf numFmtId="167" fontId="6" fillId="0" borderId="10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1"/>
  <sheetViews>
    <sheetView tabSelected="1" view="pageBreakPreview" topLeftCell="I1" zoomScale="85" zoomScaleNormal="85" zoomScaleSheetLayoutView="85" workbookViewId="0">
      <selection activeCell="N85" sqref="N85"/>
    </sheetView>
  </sheetViews>
  <sheetFormatPr defaultColWidth="9.140625" defaultRowHeight="12.75" x14ac:dyDescent="0.2"/>
  <cols>
    <col min="1" max="8" width="9.140625" style="3" hidden="1" customWidth="1"/>
    <col min="9" max="9" width="60" style="61" customWidth="1"/>
    <col min="10" max="10" width="9.5703125" style="3" customWidth="1"/>
    <col min="11" max="12" width="8.7109375" style="3" customWidth="1"/>
    <col min="13" max="13" width="12.5703125" style="62" customWidth="1"/>
    <col min="14" max="14" width="9.42578125" style="3" customWidth="1"/>
    <col min="15" max="15" width="14.28515625" style="3" customWidth="1"/>
    <col min="16" max="16" width="12.85546875" style="3" customWidth="1"/>
    <col min="17" max="17" width="9.140625" style="3" hidden="1" customWidth="1"/>
    <col min="18" max="18" width="12.42578125" style="3" customWidth="1"/>
    <col min="19" max="19" width="11.5703125" style="3" customWidth="1"/>
    <col min="20" max="20" width="12.42578125" style="3" customWidth="1"/>
    <col min="21" max="21" width="11.42578125" style="3" customWidth="1"/>
    <col min="22" max="253" width="9.140625" style="3" customWidth="1"/>
    <col min="254" max="16384" width="9.140625" style="3"/>
  </cols>
  <sheetData>
    <row r="1" spans="1:21" ht="18.75" customHeight="1" x14ac:dyDescent="0.2">
      <c r="A1" s="1"/>
      <c r="B1" s="1"/>
      <c r="C1" s="1"/>
      <c r="D1" s="1"/>
      <c r="E1" s="1"/>
      <c r="F1" s="1"/>
      <c r="G1" s="1"/>
      <c r="H1" s="1"/>
      <c r="I1" s="43"/>
      <c r="J1" s="2"/>
      <c r="K1" s="2"/>
      <c r="L1" s="2"/>
      <c r="M1" s="40"/>
      <c r="O1" s="4"/>
      <c r="Q1" s="5"/>
      <c r="R1" s="128" t="s">
        <v>182</v>
      </c>
      <c r="S1" s="128"/>
      <c r="T1" s="128"/>
      <c r="U1" s="128"/>
    </row>
    <row r="2" spans="1:21" ht="18.75" customHeight="1" x14ac:dyDescent="0.2">
      <c r="A2" s="1"/>
      <c r="B2" s="1"/>
      <c r="C2" s="1"/>
      <c r="D2" s="1"/>
      <c r="E2" s="1"/>
      <c r="F2" s="1"/>
      <c r="G2" s="1"/>
      <c r="H2" s="1"/>
      <c r="I2" s="43"/>
      <c r="J2" s="6"/>
      <c r="K2" s="2"/>
      <c r="L2" s="2"/>
      <c r="M2" s="40"/>
      <c r="O2" s="4"/>
      <c r="Q2" s="5"/>
      <c r="R2" s="128"/>
      <c r="S2" s="128"/>
      <c r="T2" s="128"/>
      <c r="U2" s="128"/>
    </row>
    <row r="3" spans="1:21" ht="18.75" customHeight="1" x14ac:dyDescent="0.2">
      <c r="A3" s="1"/>
      <c r="B3" s="1"/>
      <c r="C3" s="1"/>
      <c r="D3" s="1"/>
      <c r="E3" s="1"/>
      <c r="F3" s="1"/>
      <c r="G3" s="1"/>
      <c r="H3" s="1"/>
      <c r="I3" s="43"/>
      <c r="J3" s="6"/>
      <c r="K3" s="2"/>
      <c r="L3" s="2"/>
      <c r="M3" s="40"/>
      <c r="O3" s="4"/>
      <c r="Q3" s="5"/>
      <c r="R3" s="128"/>
      <c r="S3" s="128"/>
      <c r="T3" s="128"/>
      <c r="U3" s="128"/>
    </row>
    <row r="4" spans="1:21" ht="18.75" customHeight="1" x14ac:dyDescent="0.2">
      <c r="A4" s="1"/>
      <c r="B4" s="1"/>
      <c r="C4" s="1"/>
      <c r="D4" s="1"/>
      <c r="E4" s="1"/>
      <c r="F4" s="1"/>
      <c r="G4" s="1"/>
      <c r="H4" s="1"/>
      <c r="I4" s="43"/>
      <c r="J4" s="2"/>
      <c r="K4" s="2"/>
      <c r="L4" s="2"/>
      <c r="M4" s="40"/>
      <c r="N4" s="7"/>
      <c r="O4" s="2"/>
      <c r="P4" s="7"/>
      <c r="Q4" s="5"/>
      <c r="R4" s="2"/>
      <c r="S4" s="7"/>
      <c r="T4" s="2"/>
      <c r="U4" s="7"/>
    </row>
    <row r="5" spans="1:21" ht="28.5" customHeight="1" x14ac:dyDescent="0.2">
      <c r="A5" s="1"/>
      <c r="B5" s="1"/>
      <c r="C5" s="1"/>
      <c r="D5" s="1"/>
      <c r="E5" s="1"/>
      <c r="F5" s="1"/>
      <c r="G5" s="1"/>
      <c r="H5" s="1"/>
      <c r="I5" s="129" t="s">
        <v>119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8.75" customHeight="1" x14ac:dyDescent="0.2">
      <c r="A6" s="1"/>
      <c r="B6" s="1"/>
      <c r="C6" s="1"/>
      <c r="D6" s="1"/>
      <c r="E6" s="1"/>
      <c r="F6" s="1"/>
      <c r="G6" s="1"/>
      <c r="H6" s="1"/>
      <c r="I6" s="44"/>
      <c r="J6" s="9"/>
      <c r="K6" s="9"/>
      <c r="L6" s="9"/>
      <c r="M6" s="39"/>
      <c r="N6" s="9"/>
      <c r="O6" s="10"/>
      <c r="P6" s="1"/>
      <c r="Q6" s="8"/>
      <c r="R6" s="10"/>
      <c r="S6" s="1"/>
      <c r="T6" s="10"/>
      <c r="U6" s="1"/>
    </row>
    <row r="7" spans="1:21" ht="18.75" customHeight="1" x14ac:dyDescent="0.2">
      <c r="A7" s="11"/>
      <c r="B7" s="11"/>
      <c r="C7" s="11"/>
      <c r="D7" s="11"/>
      <c r="E7" s="11"/>
      <c r="F7" s="11"/>
      <c r="G7" s="11"/>
      <c r="H7" s="11"/>
      <c r="I7" s="44"/>
      <c r="J7" s="9"/>
      <c r="K7" s="9"/>
      <c r="L7" s="9"/>
      <c r="M7" s="39"/>
      <c r="N7" s="9"/>
      <c r="O7" s="9"/>
      <c r="P7" s="12"/>
      <c r="Q7" s="8"/>
      <c r="R7" s="9"/>
      <c r="S7" s="13"/>
      <c r="T7" s="9"/>
      <c r="U7" s="13" t="s">
        <v>55</v>
      </c>
    </row>
    <row r="8" spans="1:21" ht="50.25" customHeight="1" x14ac:dyDescent="0.2">
      <c r="A8" s="14"/>
      <c r="B8" s="14"/>
      <c r="C8" s="14"/>
      <c r="D8" s="14"/>
      <c r="E8" s="14"/>
      <c r="F8" s="14"/>
      <c r="G8" s="14"/>
      <c r="H8" s="15"/>
      <c r="I8" s="130" t="s">
        <v>2</v>
      </c>
      <c r="J8" s="132" t="s">
        <v>56</v>
      </c>
      <c r="K8" s="132"/>
      <c r="L8" s="132"/>
      <c r="M8" s="132"/>
      <c r="N8" s="132"/>
      <c r="O8" s="133">
        <v>2022</v>
      </c>
      <c r="P8" s="132"/>
      <c r="Q8" s="8"/>
      <c r="R8" s="134">
        <v>2023</v>
      </c>
      <c r="S8" s="133"/>
      <c r="T8" s="134">
        <v>2024</v>
      </c>
      <c r="U8" s="133"/>
    </row>
    <row r="9" spans="1:21" ht="75" customHeight="1" x14ac:dyDescent="0.2">
      <c r="A9" s="16"/>
      <c r="B9" s="50"/>
      <c r="C9" s="50" t="s">
        <v>53</v>
      </c>
      <c r="D9" s="50" t="s">
        <v>54</v>
      </c>
      <c r="E9" s="50" t="s">
        <v>57</v>
      </c>
      <c r="F9" s="50" t="s">
        <v>58</v>
      </c>
      <c r="G9" s="50" t="s">
        <v>0</v>
      </c>
      <c r="H9" s="46" t="s">
        <v>1</v>
      </c>
      <c r="I9" s="131"/>
      <c r="J9" s="49" t="s">
        <v>183</v>
      </c>
      <c r="K9" s="49" t="s">
        <v>59</v>
      </c>
      <c r="L9" s="49" t="s">
        <v>60</v>
      </c>
      <c r="M9" s="60" t="s">
        <v>61</v>
      </c>
      <c r="N9" s="49" t="s">
        <v>62</v>
      </c>
      <c r="O9" s="50" t="s">
        <v>63</v>
      </c>
      <c r="P9" s="50" t="s">
        <v>64</v>
      </c>
      <c r="Q9" s="9"/>
      <c r="R9" s="49" t="s">
        <v>63</v>
      </c>
      <c r="S9" s="49" t="s">
        <v>64</v>
      </c>
      <c r="T9" s="49" t="s">
        <v>63</v>
      </c>
      <c r="U9" s="50" t="s">
        <v>64</v>
      </c>
    </row>
    <row r="10" spans="1:21" ht="19.5" customHeight="1" x14ac:dyDescent="0.2">
      <c r="A10" s="16"/>
      <c r="B10" s="48"/>
      <c r="C10" s="48"/>
      <c r="D10" s="48"/>
      <c r="E10" s="48"/>
      <c r="F10" s="48"/>
      <c r="G10" s="48"/>
      <c r="H10" s="17"/>
      <c r="I10" s="59">
        <v>1</v>
      </c>
      <c r="J10" s="48">
        <v>2</v>
      </c>
      <c r="K10" s="48">
        <v>3</v>
      </c>
      <c r="L10" s="48">
        <v>4</v>
      </c>
      <c r="M10" s="59">
        <v>5</v>
      </c>
      <c r="N10" s="48">
        <v>6</v>
      </c>
      <c r="O10" s="48">
        <v>7</v>
      </c>
      <c r="P10" s="48">
        <v>8</v>
      </c>
      <c r="Q10" s="9"/>
      <c r="R10" s="48">
        <v>7</v>
      </c>
      <c r="S10" s="48">
        <v>8</v>
      </c>
      <c r="T10" s="48">
        <v>7</v>
      </c>
      <c r="U10" s="50">
        <v>8</v>
      </c>
    </row>
    <row r="11" spans="1:21" ht="18.75" customHeight="1" x14ac:dyDescent="0.2">
      <c r="A11" s="18"/>
      <c r="B11" s="120">
        <v>40</v>
      </c>
      <c r="C11" s="121"/>
      <c r="D11" s="121"/>
      <c r="E11" s="121"/>
      <c r="F11" s="121"/>
      <c r="G11" s="122"/>
      <c r="H11" s="19">
        <v>244</v>
      </c>
      <c r="I11" s="72" t="s">
        <v>65</v>
      </c>
      <c r="J11" s="20">
        <v>657</v>
      </c>
      <c r="K11" s="21">
        <v>0</v>
      </c>
      <c r="L11" s="21">
        <v>0</v>
      </c>
      <c r="M11" s="41" t="s">
        <v>66</v>
      </c>
      <c r="N11" s="22">
        <v>0</v>
      </c>
      <c r="O11" s="67">
        <f>O12+O66+O74+O104+O140+O168+O185+O193</f>
        <v>96752.2</v>
      </c>
      <c r="P11" s="67">
        <f t="shared" ref="P11:U11" si="0">P12+P66+P74+P104+P140+P168+P185+P193</f>
        <v>271.89999999999998</v>
      </c>
      <c r="Q11" s="67" t="e">
        <f t="shared" si="0"/>
        <v>#REF!</v>
      </c>
      <c r="R11" s="67">
        <f t="shared" si="0"/>
        <v>96396</v>
      </c>
      <c r="S11" s="67">
        <f t="shared" si="0"/>
        <v>280.2</v>
      </c>
      <c r="T11" s="67">
        <f t="shared" si="0"/>
        <v>94773.3</v>
      </c>
      <c r="U11" s="67">
        <f t="shared" si="0"/>
        <v>289.2</v>
      </c>
    </row>
    <row r="12" spans="1:21" ht="18.75" customHeight="1" x14ac:dyDescent="0.2">
      <c r="A12" s="18"/>
      <c r="B12" s="123">
        <v>100</v>
      </c>
      <c r="C12" s="124"/>
      <c r="D12" s="124"/>
      <c r="E12" s="124"/>
      <c r="F12" s="124"/>
      <c r="G12" s="125"/>
      <c r="H12" s="19">
        <v>611</v>
      </c>
      <c r="I12" s="72" t="s">
        <v>3</v>
      </c>
      <c r="J12" s="20">
        <v>657</v>
      </c>
      <c r="K12" s="21">
        <v>1</v>
      </c>
      <c r="L12" s="21">
        <v>0</v>
      </c>
      <c r="M12" s="41" t="s">
        <v>66</v>
      </c>
      <c r="N12" s="22">
        <v>0</v>
      </c>
      <c r="O12" s="67">
        <f t="shared" ref="O12:U12" si="1">O23+O33+O40+O13</f>
        <v>37790.800000000003</v>
      </c>
      <c r="P12" s="67">
        <f t="shared" si="1"/>
        <v>0</v>
      </c>
      <c r="Q12" s="67" t="e">
        <f t="shared" si="1"/>
        <v>#REF!</v>
      </c>
      <c r="R12" s="67">
        <f t="shared" si="1"/>
        <v>37124.9</v>
      </c>
      <c r="S12" s="67">
        <f t="shared" si="1"/>
        <v>0</v>
      </c>
      <c r="T12" s="67">
        <f t="shared" si="1"/>
        <v>39080.700000000004</v>
      </c>
      <c r="U12" s="67">
        <f t="shared" si="1"/>
        <v>0</v>
      </c>
    </row>
    <row r="13" spans="1:21" ht="30" customHeight="1" x14ac:dyDescent="0.2">
      <c r="A13" s="18"/>
      <c r="B13" s="23"/>
      <c r="C13" s="24"/>
      <c r="D13" s="126">
        <v>102</v>
      </c>
      <c r="E13" s="127"/>
      <c r="F13" s="127"/>
      <c r="G13" s="127"/>
      <c r="H13" s="19">
        <v>121</v>
      </c>
      <c r="I13" s="29" t="s">
        <v>5</v>
      </c>
      <c r="J13" s="87">
        <v>657</v>
      </c>
      <c r="K13" s="88">
        <v>1</v>
      </c>
      <c r="L13" s="88">
        <v>2</v>
      </c>
      <c r="M13" s="85" t="s">
        <v>66</v>
      </c>
      <c r="N13" s="89">
        <v>0</v>
      </c>
      <c r="O13" s="45">
        <f>O14</f>
        <v>4958.8999999999996</v>
      </c>
      <c r="P13" s="45">
        <v>0</v>
      </c>
      <c r="Q13" s="70"/>
      <c r="R13" s="45">
        <f t="shared" ref="R13" si="2">R14</f>
        <v>4958.8999999999996</v>
      </c>
      <c r="S13" s="45">
        <v>0</v>
      </c>
      <c r="T13" s="45">
        <f t="shared" ref="T13" si="3">T14</f>
        <v>4958.8999999999996</v>
      </c>
      <c r="U13" s="45">
        <v>0</v>
      </c>
    </row>
    <row r="14" spans="1:21" ht="27.75" customHeight="1" x14ac:dyDescent="0.2">
      <c r="A14" s="18"/>
      <c r="B14" s="51"/>
      <c r="C14" s="47"/>
      <c r="D14" s="24"/>
      <c r="E14" s="117" t="s">
        <v>6</v>
      </c>
      <c r="F14" s="117"/>
      <c r="G14" s="117"/>
      <c r="H14" s="19">
        <v>121</v>
      </c>
      <c r="I14" s="103" t="s">
        <v>120</v>
      </c>
      <c r="J14" s="87">
        <v>657</v>
      </c>
      <c r="K14" s="88">
        <v>1</v>
      </c>
      <c r="L14" s="88">
        <v>2</v>
      </c>
      <c r="M14" s="85" t="s">
        <v>100</v>
      </c>
      <c r="N14" s="89">
        <v>0</v>
      </c>
      <c r="O14" s="45">
        <f>O17+O20</f>
        <v>4958.8999999999996</v>
      </c>
      <c r="P14" s="45">
        <v>0</v>
      </c>
      <c r="Q14" s="70"/>
      <c r="R14" s="45">
        <f>R17+R20</f>
        <v>4958.8999999999996</v>
      </c>
      <c r="S14" s="45">
        <v>0</v>
      </c>
      <c r="T14" s="45">
        <f>T17+T20</f>
        <v>4958.8999999999996</v>
      </c>
      <c r="U14" s="45">
        <v>0</v>
      </c>
    </row>
    <row r="15" spans="1:21" ht="32.25" customHeight="1" x14ac:dyDescent="0.2">
      <c r="A15" s="18"/>
      <c r="B15" s="75"/>
      <c r="C15" s="76"/>
      <c r="D15" s="24"/>
      <c r="E15" s="18"/>
      <c r="F15" s="18"/>
      <c r="G15" s="18"/>
      <c r="H15" s="19"/>
      <c r="I15" s="103" t="s">
        <v>121</v>
      </c>
      <c r="J15" s="87">
        <v>657</v>
      </c>
      <c r="K15" s="88">
        <v>1</v>
      </c>
      <c r="L15" s="88">
        <v>2</v>
      </c>
      <c r="M15" s="85" t="s">
        <v>123</v>
      </c>
      <c r="N15" s="89">
        <f>N16</f>
        <v>0</v>
      </c>
      <c r="O15" s="45">
        <f>O16</f>
        <v>1925.6</v>
      </c>
      <c r="P15" s="45">
        <f t="shared" ref="P15:U16" si="4">P16</f>
        <v>0</v>
      </c>
      <c r="Q15" s="45">
        <f t="shared" si="4"/>
        <v>0</v>
      </c>
      <c r="R15" s="45">
        <f t="shared" si="4"/>
        <v>1925.6</v>
      </c>
      <c r="S15" s="45">
        <f t="shared" si="4"/>
        <v>0</v>
      </c>
      <c r="T15" s="45">
        <f t="shared" si="4"/>
        <v>1925.6</v>
      </c>
      <c r="U15" s="45">
        <f t="shared" si="4"/>
        <v>0</v>
      </c>
    </row>
    <row r="16" spans="1:21" ht="45" customHeight="1" x14ac:dyDescent="0.2">
      <c r="A16" s="18"/>
      <c r="B16" s="65"/>
      <c r="C16" s="66"/>
      <c r="D16" s="24"/>
      <c r="E16" s="18"/>
      <c r="F16" s="18"/>
      <c r="G16" s="18"/>
      <c r="H16" s="19"/>
      <c r="I16" s="86" t="s">
        <v>122</v>
      </c>
      <c r="J16" s="87">
        <v>657</v>
      </c>
      <c r="K16" s="88">
        <v>1</v>
      </c>
      <c r="L16" s="88">
        <v>2</v>
      </c>
      <c r="M16" s="85" t="s">
        <v>124</v>
      </c>
      <c r="N16" s="89">
        <f>N17</f>
        <v>0</v>
      </c>
      <c r="O16" s="45">
        <f>O17</f>
        <v>1925.6</v>
      </c>
      <c r="P16" s="45">
        <f t="shared" si="4"/>
        <v>0</v>
      </c>
      <c r="Q16" s="45">
        <f t="shared" si="4"/>
        <v>0</v>
      </c>
      <c r="R16" s="45">
        <f t="shared" si="4"/>
        <v>1925.6</v>
      </c>
      <c r="S16" s="45">
        <f t="shared" si="4"/>
        <v>0</v>
      </c>
      <c r="T16" s="45">
        <f t="shared" si="4"/>
        <v>1925.6</v>
      </c>
      <c r="U16" s="45">
        <f t="shared" si="4"/>
        <v>0</v>
      </c>
    </row>
    <row r="17" spans="1:21" ht="48" customHeight="1" x14ac:dyDescent="0.2">
      <c r="A17" s="18"/>
      <c r="B17" s="51"/>
      <c r="C17" s="47"/>
      <c r="D17" s="24"/>
      <c r="E17" s="18"/>
      <c r="F17" s="18"/>
      <c r="G17" s="18"/>
      <c r="H17" s="19"/>
      <c r="I17" s="86" t="s">
        <v>125</v>
      </c>
      <c r="J17" s="87">
        <v>657</v>
      </c>
      <c r="K17" s="88">
        <v>1</v>
      </c>
      <c r="L17" s="88">
        <v>2</v>
      </c>
      <c r="M17" s="85" t="s">
        <v>126</v>
      </c>
      <c r="N17" s="89">
        <v>0</v>
      </c>
      <c r="O17" s="45">
        <f>O18</f>
        <v>1925.6</v>
      </c>
      <c r="P17" s="45">
        <v>0</v>
      </c>
      <c r="Q17" s="70"/>
      <c r="R17" s="45">
        <f>R18</f>
        <v>1925.6</v>
      </c>
      <c r="S17" s="45">
        <v>0</v>
      </c>
      <c r="T17" s="45">
        <f>T18</f>
        <v>1925.6</v>
      </c>
      <c r="U17" s="45">
        <v>0</v>
      </c>
    </row>
    <row r="18" spans="1:21" ht="51.75" customHeight="1" x14ac:dyDescent="0.2">
      <c r="A18" s="18"/>
      <c r="B18" s="51"/>
      <c r="C18" s="47"/>
      <c r="D18" s="24"/>
      <c r="E18" s="18"/>
      <c r="F18" s="18"/>
      <c r="G18" s="18"/>
      <c r="H18" s="19"/>
      <c r="I18" s="31" t="s">
        <v>73</v>
      </c>
      <c r="J18" s="87">
        <v>657</v>
      </c>
      <c r="K18" s="88">
        <v>1</v>
      </c>
      <c r="L18" s="88">
        <v>2</v>
      </c>
      <c r="M18" s="85" t="s">
        <v>126</v>
      </c>
      <c r="N18" s="89">
        <v>100</v>
      </c>
      <c r="O18" s="45">
        <f>O19</f>
        <v>1925.6</v>
      </c>
      <c r="P18" s="45">
        <v>0</v>
      </c>
      <c r="Q18" s="70"/>
      <c r="R18" s="45">
        <f>R19</f>
        <v>1925.6</v>
      </c>
      <c r="S18" s="45">
        <v>0</v>
      </c>
      <c r="T18" s="45">
        <f>T19</f>
        <v>1925.6</v>
      </c>
      <c r="U18" s="45">
        <v>0</v>
      </c>
    </row>
    <row r="19" spans="1:21" ht="26.25" customHeight="1" x14ac:dyDescent="0.2">
      <c r="A19" s="18"/>
      <c r="B19" s="51"/>
      <c r="C19" s="47"/>
      <c r="D19" s="24"/>
      <c r="E19" s="18"/>
      <c r="F19" s="18"/>
      <c r="G19" s="18"/>
      <c r="H19" s="19"/>
      <c r="I19" s="31" t="s">
        <v>74</v>
      </c>
      <c r="J19" s="87">
        <v>657</v>
      </c>
      <c r="K19" s="88">
        <v>1</v>
      </c>
      <c r="L19" s="88">
        <v>2</v>
      </c>
      <c r="M19" s="85" t="s">
        <v>126</v>
      </c>
      <c r="N19" s="89">
        <v>120</v>
      </c>
      <c r="O19" s="45">
        <v>1925.6</v>
      </c>
      <c r="P19" s="45">
        <v>0</v>
      </c>
      <c r="Q19" s="70"/>
      <c r="R19" s="45">
        <v>1925.6</v>
      </c>
      <c r="S19" s="45">
        <v>0</v>
      </c>
      <c r="T19" s="45">
        <v>1925.6</v>
      </c>
      <c r="U19" s="45">
        <v>0</v>
      </c>
    </row>
    <row r="20" spans="1:21" ht="49.5" customHeight="1" x14ac:dyDescent="0.2">
      <c r="A20" s="18"/>
      <c r="B20" s="51"/>
      <c r="C20" s="47"/>
      <c r="D20" s="47"/>
      <c r="E20" s="18"/>
      <c r="F20" s="25"/>
      <c r="G20" s="25" t="s">
        <v>4</v>
      </c>
      <c r="H20" s="26">
        <v>121</v>
      </c>
      <c r="I20" s="103" t="s">
        <v>128</v>
      </c>
      <c r="J20" s="87">
        <v>657</v>
      </c>
      <c r="K20" s="88">
        <v>1</v>
      </c>
      <c r="L20" s="88">
        <v>2</v>
      </c>
      <c r="M20" s="85" t="s">
        <v>127</v>
      </c>
      <c r="N20" s="89">
        <v>0</v>
      </c>
      <c r="O20" s="45">
        <f>O21</f>
        <v>3033.3</v>
      </c>
      <c r="P20" s="45">
        <v>0</v>
      </c>
      <c r="Q20" s="70"/>
      <c r="R20" s="45">
        <f>R21</f>
        <v>3033.3</v>
      </c>
      <c r="S20" s="45">
        <v>0</v>
      </c>
      <c r="T20" s="45">
        <f>T21</f>
        <v>3033.3</v>
      </c>
      <c r="U20" s="45">
        <v>0</v>
      </c>
    </row>
    <row r="21" spans="1:21" ht="52.5" customHeight="1" x14ac:dyDescent="0.2">
      <c r="A21" s="18"/>
      <c r="B21" s="51"/>
      <c r="C21" s="47"/>
      <c r="D21" s="27"/>
      <c r="E21" s="28"/>
      <c r="F21" s="29"/>
      <c r="G21" s="29"/>
      <c r="H21" s="26">
        <v>121</v>
      </c>
      <c r="I21" s="86" t="s">
        <v>73</v>
      </c>
      <c r="J21" s="87">
        <v>657</v>
      </c>
      <c r="K21" s="88">
        <v>1</v>
      </c>
      <c r="L21" s="88">
        <v>2</v>
      </c>
      <c r="M21" s="85" t="s">
        <v>101</v>
      </c>
      <c r="N21" s="89">
        <v>100</v>
      </c>
      <c r="O21" s="45">
        <f>O22</f>
        <v>3033.3</v>
      </c>
      <c r="P21" s="45">
        <v>0</v>
      </c>
      <c r="Q21" s="70">
        <v>0</v>
      </c>
      <c r="R21" s="45">
        <f>R22</f>
        <v>3033.3</v>
      </c>
      <c r="S21" s="45">
        <v>0</v>
      </c>
      <c r="T21" s="45">
        <f>T22</f>
        <v>3033.3</v>
      </c>
      <c r="U21" s="45">
        <v>0</v>
      </c>
    </row>
    <row r="22" spans="1:21" ht="27.75" customHeight="1" x14ac:dyDescent="0.2">
      <c r="A22" s="18"/>
      <c r="B22" s="51"/>
      <c r="C22" s="47"/>
      <c r="D22" s="27"/>
      <c r="E22" s="28"/>
      <c r="F22" s="29"/>
      <c r="G22" s="29"/>
      <c r="H22" s="19"/>
      <c r="I22" s="86" t="s">
        <v>74</v>
      </c>
      <c r="J22" s="87">
        <v>657</v>
      </c>
      <c r="K22" s="88">
        <v>1</v>
      </c>
      <c r="L22" s="88">
        <v>2</v>
      </c>
      <c r="M22" s="85" t="s">
        <v>101</v>
      </c>
      <c r="N22" s="89">
        <v>120</v>
      </c>
      <c r="O22" s="45">
        <v>3033.3</v>
      </c>
      <c r="P22" s="45">
        <v>0</v>
      </c>
      <c r="Q22" s="70"/>
      <c r="R22" s="45">
        <v>3033.3</v>
      </c>
      <c r="S22" s="45">
        <v>0</v>
      </c>
      <c r="T22" s="45">
        <v>3033.3</v>
      </c>
      <c r="U22" s="45">
        <v>0</v>
      </c>
    </row>
    <row r="23" spans="1:21" ht="41.25" customHeight="1" x14ac:dyDescent="0.2">
      <c r="A23" s="18"/>
      <c r="B23" s="51"/>
      <c r="C23" s="47"/>
      <c r="D23" s="126">
        <v>104</v>
      </c>
      <c r="E23" s="127"/>
      <c r="F23" s="127"/>
      <c r="G23" s="127"/>
      <c r="H23" s="19">
        <v>244</v>
      </c>
      <c r="I23" s="29" t="s">
        <v>9</v>
      </c>
      <c r="J23" s="87">
        <v>657</v>
      </c>
      <c r="K23" s="88">
        <v>1</v>
      </c>
      <c r="L23" s="88">
        <v>4</v>
      </c>
      <c r="M23" s="85" t="s">
        <v>66</v>
      </c>
      <c r="N23" s="89">
        <v>0</v>
      </c>
      <c r="O23" s="45">
        <f>O24</f>
        <v>7169.4</v>
      </c>
      <c r="P23" s="45">
        <v>0</v>
      </c>
      <c r="Q23" s="70"/>
      <c r="R23" s="45">
        <f t="shared" ref="R23" si="5">R24</f>
        <v>6679.9</v>
      </c>
      <c r="S23" s="45">
        <v>0</v>
      </c>
      <c r="T23" s="45">
        <f t="shared" ref="T23" si="6">T24</f>
        <v>6679.9</v>
      </c>
      <c r="U23" s="45">
        <v>0</v>
      </c>
    </row>
    <row r="24" spans="1:21" ht="38.25" customHeight="1" x14ac:dyDescent="0.2">
      <c r="A24" s="18"/>
      <c r="B24" s="51"/>
      <c r="C24" s="47"/>
      <c r="D24" s="24"/>
      <c r="E24" s="117" t="s">
        <v>6</v>
      </c>
      <c r="F24" s="117"/>
      <c r="G24" s="117"/>
      <c r="H24" s="19">
        <v>244</v>
      </c>
      <c r="I24" s="103" t="s">
        <v>120</v>
      </c>
      <c r="J24" s="87">
        <v>657</v>
      </c>
      <c r="K24" s="88">
        <v>1</v>
      </c>
      <c r="L24" s="88">
        <v>4</v>
      </c>
      <c r="M24" s="85" t="s">
        <v>100</v>
      </c>
      <c r="N24" s="89">
        <v>0</v>
      </c>
      <c r="O24" s="45">
        <f>O27+O32</f>
        <v>7169.4</v>
      </c>
      <c r="P24" s="45">
        <v>0</v>
      </c>
      <c r="Q24" s="70"/>
      <c r="R24" s="45">
        <f>R27+R32</f>
        <v>6679.9</v>
      </c>
      <c r="S24" s="45">
        <v>0</v>
      </c>
      <c r="T24" s="45">
        <f>T27+T32</f>
        <v>6679.9</v>
      </c>
      <c r="U24" s="45">
        <v>0</v>
      </c>
    </row>
    <row r="25" spans="1:21" ht="38.25" customHeight="1" x14ac:dyDescent="0.2">
      <c r="A25" s="18"/>
      <c r="B25" s="75"/>
      <c r="C25" s="76"/>
      <c r="D25" s="24"/>
      <c r="E25" s="18"/>
      <c r="F25" s="18"/>
      <c r="G25" s="18"/>
      <c r="H25" s="19"/>
      <c r="I25" s="103" t="s">
        <v>121</v>
      </c>
      <c r="J25" s="87">
        <v>657</v>
      </c>
      <c r="K25" s="88">
        <v>1</v>
      </c>
      <c r="L25" s="88">
        <v>4</v>
      </c>
      <c r="M25" s="85" t="s">
        <v>123</v>
      </c>
      <c r="N25" s="89"/>
      <c r="O25" s="45">
        <f>O26</f>
        <v>6679.9</v>
      </c>
      <c r="P25" s="45"/>
      <c r="Q25" s="70"/>
      <c r="R25" s="45">
        <f>R26</f>
        <v>6679.9</v>
      </c>
      <c r="S25" s="45"/>
      <c r="T25" s="45">
        <f>T26</f>
        <v>6679.9</v>
      </c>
      <c r="U25" s="45"/>
    </row>
    <row r="26" spans="1:21" ht="38.25" customHeight="1" x14ac:dyDescent="0.2">
      <c r="A26" s="18"/>
      <c r="B26" s="75"/>
      <c r="C26" s="76"/>
      <c r="D26" s="24"/>
      <c r="E26" s="18"/>
      <c r="F26" s="18"/>
      <c r="G26" s="18"/>
      <c r="H26" s="19"/>
      <c r="I26" s="86" t="s">
        <v>122</v>
      </c>
      <c r="J26" s="87">
        <v>657</v>
      </c>
      <c r="K26" s="88">
        <v>1</v>
      </c>
      <c r="L26" s="88">
        <v>4</v>
      </c>
      <c r="M26" s="85" t="s">
        <v>124</v>
      </c>
      <c r="N26" s="89"/>
      <c r="O26" s="45">
        <f>O27</f>
        <v>6679.9</v>
      </c>
      <c r="P26" s="45"/>
      <c r="Q26" s="70"/>
      <c r="R26" s="45">
        <f>R27</f>
        <v>6679.9</v>
      </c>
      <c r="S26" s="45"/>
      <c r="T26" s="45">
        <f>T27</f>
        <v>6679.9</v>
      </c>
      <c r="U26" s="45"/>
    </row>
    <row r="27" spans="1:21" ht="54" customHeight="1" x14ac:dyDescent="0.2">
      <c r="A27" s="18"/>
      <c r="B27" s="51"/>
      <c r="C27" s="47"/>
      <c r="D27" s="47"/>
      <c r="E27" s="18"/>
      <c r="F27" s="25"/>
      <c r="G27" s="25" t="s">
        <v>10</v>
      </c>
      <c r="H27" s="26">
        <v>121</v>
      </c>
      <c r="I27" s="103" t="s">
        <v>129</v>
      </c>
      <c r="J27" s="87">
        <v>657</v>
      </c>
      <c r="K27" s="88">
        <v>1</v>
      </c>
      <c r="L27" s="88">
        <v>4</v>
      </c>
      <c r="M27" s="85" t="s">
        <v>127</v>
      </c>
      <c r="N27" s="89">
        <v>0</v>
      </c>
      <c r="O27" s="45">
        <f>O28</f>
        <v>6679.9</v>
      </c>
      <c r="P27" s="45">
        <v>0</v>
      </c>
      <c r="Q27" s="70"/>
      <c r="R27" s="45">
        <f>R28</f>
        <v>6679.9</v>
      </c>
      <c r="S27" s="45">
        <v>0</v>
      </c>
      <c r="T27" s="45">
        <f>T28</f>
        <v>6679.9</v>
      </c>
      <c r="U27" s="45">
        <v>0</v>
      </c>
    </row>
    <row r="28" spans="1:21" ht="52.5" customHeight="1" x14ac:dyDescent="0.2">
      <c r="A28" s="18"/>
      <c r="B28" s="51"/>
      <c r="C28" s="47"/>
      <c r="D28" s="47"/>
      <c r="E28" s="30"/>
      <c r="F28" s="31"/>
      <c r="G28" s="31"/>
      <c r="H28" s="26">
        <v>121</v>
      </c>
      <c r="I28" s="86" t="s">
        <v>73</v>
      </c>
      <c r="J28" s="87">
        <v>657</v>
      </c>
      <c r="K28" s="88">
        <v>1</v>
      </c>
      <c r="L28" s="88">
        <v>4</v>
      </c>
      <c r="M28" s="85" t="s">
        <v>127</v>
      </c>
      <c r="N28" s="89">
        <v>100</v>
      </c>
      <c r="O28" s="45">
        <f>O29</f>
        <v>6679.9</v>
      </c>
      <c r="P28" s="45">
        <v>0</v>
      </c>
      <c r="Q28" s="70">
        <v>0</v>
      </c>
      <c r="R28" s="45">
        <f>R29</f>
        <v>6679.9</v>
      </c>
      <c r="S28" s="45">
        <v>0</v>
      </c>
      <c r="T28" s="45">
        <f>T29</f>
        <v>6679.9</v>
      </c>
      <c r="U28" s="45">
        <v>0</v>
      </c>
    </row>
    <row r="29" spans="1:21" ht="27" customHeight="1" x14ac:dyDescent="0.2">
      <c r="A29" s="18"/>
      <c r="B29" s="51"/>
      <c r="C29" s="47"/>
      <c r="D29" s="47"/>
      <c r="E29" s="30"/>
      <c r="F29" s="31"/>
      <c r="G29" s="31"/>
      <c r="H29" s="26">
        <v>122</v>
      </c>
      <c r="I29" s="86" t="s">
        <v>74</v>
      </c>
      <c r="J29" s="87">
        <v>657</v>
      </c>
      <c r="K29" s="88">
        <v>1</v>
      </c>
      <c r="L29" s="88">
        <v>4</v>
      </c>
      <c r="M29" s="85" t="s">
        <v>127</v>
      </c>
      <c r="N29" s="89">
        <v>120</v>
      </c>
      <c r="O29" s="45">
        <v>6679.9</v>
      </c>
      <c r="P29" s="45">
        <v>0</v>
      </c>
      <c r="Q29" s="70">
        <v>0</v>
      </c>
      <c r="R29" s="45">
        <v>6679.9</v>
      </c>
      <c r="S29" s="45">
        <v>0</v>
      </c>
      <c r="T29" s="45">
        <v>6679.9</v>
      </c>
      <c r="U29" s="45">
        <v>0</v>
      </c>
    </row>
    <row r="30" spans="1:21" ht="88.5" customHeight="1" x14ac:dyDescent="0.2">
      <c r="A30" s="18"/>
      <c r="B30" s="75"/>
      <c r="C30" s="76"/>
      <c r="D30" s="76"/>
      <c r="E30" s="30"/>
      <c r="F30" s="31"/>
      <c r="G30" s="31"/>
      <c r="H30" s="26"/>
      <c r="I30" s="101" t="s">
        <v>130</v>
      </c>
      <c r="J30" s="87">
        <v>657</v>
      </c>
      <c r="K30" s="88">
        <v>1</v>
      </c>
      <c r="L30" s="88">
        <v>4</v>
      </c>
      <c r="M30" s="85" t="s">
        <v>131</v>
      </c>
      <c r="N30" s="89">
        <v>0</v>
      </c>
      <c r="O30" s="45">
        <f>O31</f>
        <v>489.5</v>
      </c>
      <c r="P30" s="45">
        <v>0</v>
      </c>
      <c r="Q30" s="70"/>
      <c r="R30" s="45">
        <v>0</v>
      </c>
      <c r="S30" s="45">
        <v>0</v>
      </c>
      <c r="T30" s="45">
        <v>0</v>
      </c>
      <c r="U30" s="45">
        <v>0</v>
      </c>
    </row>
    <row r="31" spans="1:21" ht="16.5" customHeight="1" x14ac:dyDescent="0.2">
      <c r="A31" s="18"/>
      <c r="B31" s="51"/>
      <c r="C31" s="47"/>
      <c r="D31" s="47"/>
      <c r="E31" s="30"/>
      <c r="F31" s="31"/>
      <c r="G31" s="31"/>
      <c r="H31" s="26"/>
      <c r="I31" s="86" t="s">
        <v>20</v>
      </c>
      <c r="J31" s="87">
        <v>657</v>
      </c>
      <c r="K31" s="88">
        <v>1</v>
      </c>
      <c r="L31" s="88">
        <v>4</v>
      </c>
      <c r="M31" s="85" t="s">
        <v>131</v>
      </c>
      <c r="N31" s="89">
        <v>500</v>
      </c>
      <c r="O31" s="45">
        <f>O32</f>
        <v>489.5</v>
      </c>
      <c r="P31" s="45">
        <v>0</v>
      </c>
      <c r="Q31" s="70"/>
      <c r="R31" s="45">
        <v>0</v>
      </c>
      <c r="S31" s="45">
        <v>0</v>
      </c>
      <c r="T31" s="45">
        <v>0</v>
      </c>
      <c r="U31" s="45">
        <v>0</v>
      </c>
    </row>
    <row r="32" spans="1:21" ht="25.5" customHeight="1" x14ac:dyDescent="0.2">
      <c r="A32" s="18"/>
      <c r="B32" s="51"/>
      <c r="C32" s="47"/>
      <c r="D32" s="47"/>
      <c r="E32" s="30"/>
      <c r="F32" s="31"/>
      <c r="G32" s="31"/>
      <c r="H32" s="26"/>
      <c r="I32" s="86" t="s">
        <v>21</v>
      </c>
      <c r="J32" s="87">
        <v>657</v>
      </c>
      <c r="K32" s="88">
        <v>1</v>
      </c>
      <c r="L32" s="88">
        <v>4</v>
      </c>
      <c r="M32" s="85" t="s">
        <v>131</v>
      </c>
      <c r="N32" s="89">
        <v>540</v>
      </c>
      <c r="O32" s="45">
        <v>489.5</v>
      </c>
      <c r="P32" s="45">
        <v>0</v>
      </c>
      <c r="Q32" s="70"/>
      <c r="R32" s="45">
        <v>0</v>
      </c>
      <c r="S32" s="45">
        <v>0</v>
      </c>
      <c r="T32" s="45">
        <v>0</v>
      </c>
      <c r="U32" s="45">
        <v>0</v>
      </c>
    </row>
    <row r="33" spans="1:21" ht="18" customHeight="1" x14ac:dyDescent="0.2">
      <c r="A33" s="18"/>
      <c r="B33" s="51"/>
      <c r="C33" s="47"/>
      <c r="D33" s="47"/>
      <c r="E33" s="30"/>
      <c r="F33" s="31"/>
      <c r="G33" s="31" t="s">
        <v>8</v>
      </c>
      <c r="H33" s="26">
        <v>244</v>
      </c>
      <c r="I33" s="31" t="s">
        <v>11</v>
      </c>
      <c r="J33" s="87">
        <v>657</v>
      </c>
      <c r="K33" s="88">
        <v>1</v>
      </c>
      <c r="L33" s="88">
        <v>11</v>
      </c>
      <c r="M33" s="85" t="s">
        <v>66</v>
      </c>
      <c r="N33" s="89">
        <v>0</v>
      </c>
      <c r="O33" s="45">
        <f>O34</f>
        <v>100</v>
      </c>
      <c r="P33" s="45">
        <v>0</v>
      </c>
      <c r="Q33" s="70"/>
      <c r="R33" s="45">
        <f t="shared" ref="R33" si="7">R34</f>
        <v>100</v>
      </c>
      <c r="S33" s="45">
        <v>0</v>
      </c>
      <c r="T33" s="45">
        <f t="shared" ref="T33" si="8">T34</f>
        <v>100</v>
      </c>
      <c r="U33" s="45">
        <v>0</v>
      </c>
    </row>
    <row r="34" spans="1:21" ht="33" customHeight="1" x14ac:dyDescent="0.2">
      <c r="A34" s="18"/>
      <c r="B34" s="51"/>
      <c r="C34" s="47"/>
      <c r="D34" s="27"/>
      <c r="E34" s="28"/>
      <c r="F34" s="29"/>
      <c r="G34" s="29"/>
      <c r="H34" s="26">
        <v>244</v>
      </c>
      <c r="I34" s="29" t="s">
        <v>85</v>
      </c>
      <c r="J34" s="87">
        <v>657</v>
      </c>
      <c r="K34" s="88">
        <v>1</v>
      </c>
      <c r="L34" s="88">
        <v>11</v>
      </c>
      <c r="M34" s="85" t="s">
        <v>104</v>
      </c>
      <c r="N34" s="89">
        <v>0</v>
      </c>
      <c r="O34" s="45">
        <f>O36</f>
        <v>100</v>
      </c>
      <c r="P34" s="45">
        <v>0</v>
      </c>
      <c r="Q34" s="70">
        <v>0</v>
      </c>
      <c r="R34" s="45">
        <f>R36</f>
        <v>100</v>
      </c>
      <c r="S34" s="45">
        <v>0</v>
      </c>
      <c r="T34" s="45">
        <f>T36</f>
        <v>100</v>
      </c>
      <c r="U34" s="45">
        <v>0</v>
      </c>
    </row>
    <row r="35" spans="1:21" ht="33" customHeight="1" x14ac:dyDescent="0.2">
      <c r="A35" s="18"/>
      <c r="B35" s="65"/>
      <c r="C35" s="66"/>
      <c r="D35" s="27"/>
      <c r="E35" s="28"/>
      <c r="F35" s="29"/>
      <c r="G35" s="29"/>
      <c r="H35" s="19"/>
      <c r="I35" s="29" t="s">
        <v>102</v>
      </c>
      <c r="J35" s="87">
        <v>657</v>
      </c>
      <c r="K35" s="88">
        <v>1</v>
      </c>
      <c r="L35" s="88">
        <v>11</v>
      </c>
      <c r="M35" s="85" t="s">
        <v>103</v>
      </c>
      <c r="N35" s="89"/>
      <c r="O35" s="45">
        <f>O36</f>
        <v>100</v>
      </c>
      <c r="P35" s="45">
        <v>0</v>
      </c>
      <c r="Q35" s="70"/>
      <c r="R35" s="45">
        <f>R36</f>
        <v>100</v>
      </c>
      <c r="S35" s="45">
        <v>0</v>
      </c>
      <c r="T35" s="45">
        <f>T36</f>
        <v>100</v>
      </c>
      <c r="U35" s="45">
        <v>0</v>
      </c>
    </row>
    <row r="36" spans="1:21" ht="19.5" customHeight="1" x14ac:dyDescent="0.2">
      <c r="A36" s="18"/>
      <c r="B36" s="51"/>
      <c r="C36" s="47"/>
      <c r="D36" s="27"/>
      <c r="E36" s="28"/>
      <c r="F36" s="29"/>
      <c r="G36" s="29"/>
      <c r="H36" s="19"/>
      <c r="I36" s="31" t="s">
        <v>12</v>
      </c>
      <c r="J36" s="87">
        <v>657</v>
      </c>
      <c r="K36" s="88">
        <v>1</v>
      </c>
      <c r="L36" s="88">
        <v>11</v>
      </c>
      <c r="M36" s="85" t="s">
        <v>105</v>
      </c>
      <c r="N36" s="89">
        <v>0</v>
      </c>
      <c r="O36" s="45">
        <f>O39</f>
        <v>100</v>
      </c>
      <c r="P36" s="45">
        <v>0</v>
      </c>
      <c r="Q36" s="70"/>
      <c r="R36" s="45">
        <f>R39</f>
        <v>100</v>
      </c>
      <c r="S36" s="45">
        <v>0</v>
      </c>
      <c r="T36" s="45">
        <f>T39</f>
        <v>100</v>
      </c>
      <c r="U36" s="45">
        <v>0</v>
      </c>
    </row>
    <row r="37" spans="1:21" ht="36" customHeight="1" x14ac:dyDescent="0.2">
      <c r="A37" s="18"/>
      <c r="B37" s="57"/>
      <c r="C37" s="58"/>
      <c r="D37" s="27"/>
      <c r="E37" s="28"/>
      <c r="F37" s="29"/>
      <c r="G37" s="29"/>
      <c r="H37" s="19"/>
      <c r="I37" s="31" t="s">
        <v>86</v>
      </c>
      <c r="J37" s="87">
        <v>657</v>
      </c>
      <c r="K37" s="88">
        <v>1</v>
      </c>
      <c r="L37" s="88">
        <v>11</v>
      </c>
      <c r="M37" s="85" t="s">
        <v>105</v>
      </c>
      <c r="N37" s="89">
        <v>0</v>
      </c>
      <c r="O37" s="45">
        <f>O38</f>
        <v>100</v>
      </c>
      <c r="P37" s="45">
        <f t="shared" ref="P37:U37" si="9">P38</f>
        <v>0</v>
      </c>
      <c r="Q37" s="45">
        <f t="shared" si="9"/>
        <v>0</v>
      </c>
      <c r="R37" s="45">
        <f t="shared" si="9"/>
        <v>100</v>
      </c>
      <c r="S37" s="45">
        <f t="shared" si="9"/>
        <v>0</v>
      </c>
      <c r="T37" s="45">
        <f t="shared" si="9"/>
        <v>100</v>
      </c>
      <c r="U37" s="45">
        <f t="shared" si="9"/>
        <v>0</v>
      </c>
    </row>
    <row r="38" spans="1:21" ht="19.5" customHeight="1" x14ac:dyDescent="0.2">
      <c r="A38" s="18"/>
      <c r="B38" s="52"/>
      <c r="C38" s="53"/>
      <c r="D38" s="27"/>
      <c r="E38" s="28"/>
      <c r="F38" s="29"/>
      <c r="G38" s="29"/>
      <c r="H38" s="19"/>
      <c r="I38" s="31" t="s">
        <v>75</v>
      </c>
      <c r="J38" s="87">
        <v>657</v>
      </c>
      <c r="K38" s="88">
        <v>1</v>
      </c>
      <c r="L38" s="88">
        <v>11</v>
      </c>
      <c r="M38" s="85" t="s">
        <v>105</v>
      </c>
      <c r="N38" s="89">
        <v>800</v>
      </c>
      <c r="O38" s="45">
        <f>O39</f>
        <v>100</v>
      </c>
      <c r="P38" s="45">
        <v>0</v>
      </c>
      <c r="Q38" s="70"/>
      <c r="R38" s="45">
        <f>R39</f>
        <v>100</v>
      </c>
      <c r="S38" s="45">
        <v>0</v>
      </c>
      <c r="T38" s="45">
        <f>T39</f>
        <v>100</v>
      </c>
      <c r="U38" s="45">
        <v>0</v>
      </c>
    </row>
    <row r="39" spans="1:21" ht="18" customHeight="1" x14ac:dyDescent="0.2">
      <c r="A39" s="18"/>
      <c r="B39" s="51"/>
      <c r="C39" s="47"/>
      <c r="D39" s="27"/>
      <c r="E39" s="28"/>
      <c r="F39" s="29"/>
      <c r="G39" s="29"/>
      <c r="H39" s="19"/>
      <c r="I39" s="104" t="s">
        <v>13</v>
      </c>
      <c r="J39" s="87">
        <v>657</v>
      </c>
      <c r="K39" s="88">
        <v>1</v>
      </c>
      <c r="L39" s="88">
        <v>11</v>
      </c>
      <c r="M39" s="85" t="s">
        <v>105</v>
      </c>
      <c r="N39" s="89">
        <v>870</v>
      </c>
      <c r="O39" s="45">
        <v>100</v>
      </c>
      <c r="P39" s="45">
        <v>0</v>
      </c>
      <c r="Q39" s="70"/>
      <c r="R39" s="45">
        <v>100</v>
      </c>
      <c r="S39" s="45">
        <v>0</v>
      </c>
      <c r="T39" s="45">
        <v>100</v>
      </c>
      <c r="U39" s="45">
        <v>0</v>
      </c>
    </row>
    <row r="40" spans="1:21" s="38" customFormat="1" ht="18.75" customHeight="1" x14ac:dyDescent="0.2">
      <c r="A40" s="32"/>
      <c r="B40" s="33"/>
      <c r="C40" s="34"/>
      <c r="D40" s="115">
        <v>113</v>
      </c>
      <c r="E40" s="116"/>
      <c r="F40" s="116"/>
      <c r="G40" s="116"/>
      <c r="H40" s="83">
        <v>611</v>
      </c>
      <c r="I40" s="105" t="s">
        <v>14</v>
      </c>
      <c r="J40" s="90">
        <v>657</v>
      </c>
      <c r="K40" s="91">
        <v>1</v>
      </c>
      <c r="L40" s="91">
        <v>13</v>
      </c>
      <c r="M40" s="79" t="s">
        <v>66</v>
      </c>
      <c r="N40" s="80">
        <v>0</v>
      </c>
      <c r="O40" s="68">
        <f>O41+O65</f>
        <v>25562.5</v>
      </c>
      <c r="P40" s="68">
        <f>P41</f>
        <v>0</v>
      </c>
      <c r="Q40" s="68" t="e">
        <f>Q41+Q65+#REF!</f>
        <v>#REF!</v>
      </c>
      <c r="R40" s="68">
        <f>R41+R65</f>
        <v>25386.100000000002</v>
      </c>
      <c r="S40" s="68">
        <v>0</v>
      </c>
      <c r="T40" s="68">
        <f>T41+T65</f>
        <v>27341.9</v>
      </c>
      <c r="U40" s="68">
        <v>0</v>
      </c>
    </row>
    <row r="41" spans="1:21" ht="29.25" customHeight="1" x14ac:dyDescent="0.2">
      <c r="A41" s="18"/>
      <c r="B41" s="65"/>
      <c r="C41" s="66"/>
      <c r="D41" s="66"/>
      <c r="E41" s="30"/>
      <c r="F41" s="31"/>
      <c r="G41" s="31"/>
      <c r="H41" s="26"/>
      <c r="I41" s="103" t="s">
        <v>120</v>
      </c>
      <c r="J41" s="87">
        <v>657</v>
      </c>
      <c r="K41" s="88">
        <v>1</v>
      </c>
      <c r="L41" s="88">
        <v>13</v>
      </c>
      <c r="M41" s="85" t="s">
        <v>100</v>
      </c>
      <c r="N41" s="89">
        <v>0</v>
      </c>
      <c r="O41" s="45">
        <f>O44+O49+O52</f>
        <v>25562.5</v>
      </c>
      <c r="P41" s="45">
        <f t="shared" ref="P41:U41" si="10">P44+P49</f>
        <v>0</v>
      </c>
      <c r="Q41" s="45" t="e">
        <f t="shared" si="10"/>
        <v>#REF!</v>
      </c>
      <c r="R41" s="45">
        <f>R44+R49+R52</f>
        <v>22976.2</v>
      </c>
      <c r="S41" s="45">
        <f t="shared" si="10"/>
        <v>0</v>
      </c>
      <c r="T41" s="45">
        <f>T44+T49+T52</f>
        <v>22603.300000000003</v>
      </c>
      <c r="U41" s="45">
        <f t="shared" si="10"/>
        <v>0</v>
      </c>
    </row>
    <row r="42" spans="1:21" ht="31.5" customHeight="1" x14ac:dyDescent="0.2">
      <c r="A42" s="18"/>
      <c r="B42" s="77"/>
      <c r="C42" s="78"/>
      <c r="D42" s="78"/>
      <c r="E42" s="18"/>
      <c r="F42" s="25"/>
      <c r="G42" s="25"/>
      <c r="H42" s="26"/>
      <c r="I42" s="103" t="s">
        <v>121</v>
      </c>
      <c r="J42" s="87">
        <v>657</v>
      </c>
      <c r="K42" s="88">
        <v>1</v>
      </c>
      <c r="L42" s="88">
        <v>13</v>
      </c>
      <c r="M42" s="85" t="s">
        <v>123</v>
      </c>
      <c r="N42" s="89">
        <v>0</v>
      </c>
      <c r="O42" s="45">
        <f>O43+O49</f>
        <v>266.2</v>
      </c>
      <c r="P42" s="45">
        <v>0</v>
      </c>
      <c r="Q42" s="45"/>
      <c r="R42" s="82">
        <f>R43</f>
        <v>266.2</v>
      </c>
      <c r="S42" s="45">
        <v>0</v>
      </c>
      <c r="T42" s="82">
        <f>T43</f>
        <v>266.2</v>
      </c>
      <c r="U42" s="45">
        <v>0</v>
      </c>
    </row>
    <row r="43" spans="1:21" ht="42.75" customHeight="1" x14ac:dyDescent="0.2">
      <c r="A43" s="18"/>
      <c r="B43" s="77"/>
      <c r="C43" s="78"/>
      <c r="D43" s="78"/>
      <c r="E43" s="18"/>
      <c r="F43" s="25"/>
      <c r="G43" s="25"/>
      <c r="H43" s="26"/>
      <c r="I43" s="86" t="s">
        <v>122</v>
      </c>
      <c r="J43" s="87">
        <v>657</v>
      </c>
      <c r="K43" s="88">
        <v>1</v>
      </c>
      <c r="L43" s="88">
        <v>13</v>
      </c>
      <c r="M43" s="85" t="s">
        <v>124</v>
      </c>
      <c r="N43" s="89">
        <v>0</v>
      </c>
      <c r="O43" s="45">
        <f>O44</f>
        <v>231.2</v>
      </c>
      <c r="P43" s="45">
        <v>0</v>
      </c>
      <c r="Q43" s="45"/>
      <c r="R43" s="82">
        <f>R44+R49</f>
        <v>266.2</v>
      </c>
      <c r="S43" s="45">
        <v>0</v>
      </c>
      <c r="T43" s="82">
        <f>T44+T49</f>
        <v>266.2</v>
      </c>
      <c r="U43" s="45">
        <v>0</v>
      </c>
    </row>
    <row r="44" spans="1:21" ht="42.75" customHeight="1" x14ac:dyDescent="0.2">
      <c r="A44" s="18"/>
      <c r="B44" s="51"/>
      <c r="C44" s="47"/>
      <c r="D44" s="47"/>
      <c r="E44" s="18"/>
      <c r="F44" s="25"/>
      <c r="G44" s="25" t="s">
        <v>15</v>
      </c>
      <c r="H44" s="26">
        <v>323</v>
      </c>
      <c r="I44" s="86" t="s">
        <v>145</v>
      </c>
      <c r="J44" s="87">
        <v>657</v>
      </c>
      <c r="K44" s="88">
        <v>1</v>
      </c>
      <c r="L44" s="88">
        <v>13</v>
      </c>
      <c r="M44" s="85" t="s">
        <v>146</v>
      </c>
      <c r="N44" s="89">
        <v>0</v>
      </c>
      <c r="O44" s="45">
        <f>O46+O47</f>
        <v>231.2</v>
      </c>
      <c r="P44" s="45">
        <f>P46+P47</f>
        <v>0</v>
      </c>
      <c r="Q44" s="45" t="e">
        <f>Q46+Q47+#REF!+Q48</f>
        <v>#REF!</v>
      </c>
      <c r="R44" s="82">
        <f>R46+R48</f>
        <v>231.2</v>
      </c>
      <c r="S44" s="45">
        <f>S46+S47</f>
        <v>0</v>
      </c>
      <c r="T44" s="82">
        <f>T46+T48</f>
        <v>231.2</v>
      </c>
      <c r="U44" s="45">
        <f>U46+U47</f>
        <v>0</v>
      </c>
    </row>
    <row r="45" spans="1:21" ht="30.75" customHeight="1" x14ac:dyDescent="0.2">
      <c r="A45" s="18"/>
      <c r="B45" s="52"/>
      <c r="C45" s="53"/>
      <c r="D45" s="53"/>
      <c r="E45" s="18"/>
      <c r="F45" s="25"/>
      <c r="G45" s="25"/>
      <c r="H45" s="26"/>
      <c r="I45" s="86" t="s">
        <v>184</v>
      </c>
      <c r="J45" s="87">
        <v>657</v>
      </c>
      <c r="K45" s="88">
        <v>1</v>
      </c>
      <c r="L45" s="88">
        <v>13</v>
      </c>
      <c r="M45" s="85" t="s">
        <v>146</v>
      </c>
      <c r="N45" s="89">
        <v>200</v>
      </c>
      <c r="O45" s="45">
        <f>O46</f>
        <v>200</v>
      </c>
      <c r="P45" s="45">
        <v>0</v>
      </c>
      <c r="Q45" s="45"/>
      <c r="R45" s="82">
        <f>R46</f>
        <v>200</v>
      </c>
      <c r="S45" s="45">
        <v>0</v>
      </c>
      <c r="T45" s="82">
        <f>T46</f>
        <v>200</v>
      </c>
      <c r="U45" s="45">
        <v>0</v>
      </c>
    </row>
    <row r="46" spans="1:21" ht="32.25" customHeight="1" x14ac:dyDescent="0.2">
      <c r="A46" s="18"/>
      <c r="B46" s="51"/>
      <c r="C46" s="47"/>
      <c r="D46" s="47"/>
      <c r="E46" s="30"/>
      <c r="F46" s="31"/>
      <c r="G46" s="31"/>
      <c r="H46" s="26">
        <v>244</v>
      </c>
      <c r="I46" s="86" t="s">
        <v>7</v>
      </c>
      <c r="J46" s="87">
        <v>657</v>
      </c>
      <c r="K46" s="88">
        <v>1</v>
      </c>
      <c r="L46" s="88">
        <v>13</v>
      </c>
      <c r="M46" s="85" t="s">
        <v>146</v>
      </c>
      <c r="N46" s="89">
        <v>240</v>
      </c>
      <c r="O46" s="45">
        <v>200</v>
      </c>
      <c r="P46" s="45">
        <v>0</v>
      </c>
      <c r="Q46" s="70">
        <v>0</v>
      </c>
      <c r="R46" s="82">
        <v>200</v>
      </c>
      <c r="S46" s="68">
        <v>0</v>
      </c>
      <c r="T46" s="82">
        <v>200</v>
      </c>
      <c r="U46" s="68">
        <v>0</v>
      </c>
    </row>
    <row r="47" spans="1:21" s="38" customFormat="1" ht="16.5" customHeight="1" x14ac:dyDescent="0.2">
      <c r="A47" s="32"/>
      <c r="B47" s="33"/>
      <c r="C47" s="34"/>
      <c r="D47" s="34"/>
      <c r="E47" s="35"/>
      <c r="F47" s="36"/>
      <c r="G47" s="36"/>
      <c r="H47" s="37"/>
      <c r="I47" s="86" t="s">
        <v>75</v>
      </c>
      <c r="J47" s="90">
        <v>657</v>
      </c>
      <c r="K47" s="91">
        <v>1</v>
      </c>
      <c r="L47" s="91">
        <v>13</v>
      </c>
      <c r="M47" s="85" t="s">
        <v>146</v>
      </c>
      <c r="N47" s="80">
        <v>800</v>
      </c>
      <c r="O47" s="68">
        <f>O48</f>
        <v>31.2</v>
      </c>
      <c r="P47" s="68">
        <v>0</v>
      </c>
      <c r="Q47" s="71"/>
      <c r="R47" s="82">
        <f>R48</f>
        <v>31.2</v>
      </c>
      <c r="S47" s="68">
        <v>0</v>
      </c>
      <c r="T47" s="82">
        <f>T48</f>
        <v>31.2</v>
      </c>
      <c r="U47" s="68">
        <v>0</v>
      </c>
    </row>
    <row r="48" spans="1:21" s="38" customFormat="1" ht="17.25" customHeight="1" x14ac:dyDescent="0.2">
      <c r="A48" s="32"/>
      <c r="B48" s="33"/>
      <c r="C48" s="34"/>
      <c r="D48" s="34"/>
      <c r="E48" s="35"/>
      <c r="F48" s="36"/>
      <c r="G48" s="36"/>
      <c r="H48" s="37"/>
      <c r="I48" s="86" t="s">
        <v>76</v>
      </c>
      <c r="J48" s="90">
        <v>657</v>
      </c>
      <c r="K48" s="91">
        <v>1</v>
      </c>
      <c r="L48" s="91">
        <v>13</v>
      </c>
      <c r="M48" s="85" t="s">
        <v>146</v>
      </c>
      <c r="N48" s="80">
        <v>850</v>
      </c>
      <c r="O48" s="68">
        <v>31.2</v>
      </c>
      <c r="P48" s="68">
        <v>0</v>
      </c>
      <c r="Q48" s="71"/>
      <c r="R48" s="82">
        <v>31.2</v>
      </c>
      <c r="S48" s="68">
        <v>0</v>
      </c>
      <c r="T48" s="82">
        <v>31.2</v>
      </c>
      <c r="U48" s="68">
        <v>0</v>
      </c>
    </row>
    <row r="49" spans="1:21" ht="39.75" customHeight="1" x14ac:dyDescent="0.2">
      <c r="A49" s="18"/>
      <c r="B49" s="51"/>
      <c r="C49" s="47"/>
      <c r="D49" s="47"/>
      <c r="E49" s="30"/>
      <c r="F49" s="31"/>
      <c r="G49" s="31"/>
      <c r="H49" s="26"/>
      <c r="I49" s="86" t="s">
        <v>147</v>
      </c>
      <c r="J49" s="87">
        <v>657</v>
      </c>
      <c r="K49" s="88">
        <v>1</v>
      </c>
      <c r="L49" s="88">
        <v>13</v>
      </c>
      <c r="M49" s="81" t="s">
        <v>148</v>
      </c>
      <c r="N49" s="89">
        <v>0</v>
      </c>
      <c r="O49" s="45">
        <f t="shared" ref="O49:U49" si="11">O51</f>
        <v>35</v>
      </c>
      <c r="P49" s="45">
        <f t="shared" si="11"/>
        <v>0</v>
      </c>
      <c r="Q49" s="45">
        <f t="shared" si="11"/>
        <v>0</v>
      </c>
      <c r="R49" s="45">
        <f t="shared" si="11"/>
        <v>35</v>
      </c>
      <c r="S49" s="45">
        <f t="shared" si="11"/>
        <v>0</v>
      </c>
      <c r="T49" s="45">
        <f t="shared" si="11"/>
        <v>35</v>
      </c>
      <c r="U49" s="45">
        <f t="shared" si="11"/>
        <v>0</v>
      </c>
    </row>
    <row r="50" spans="1:21" ht="28.5" customHeight="1" x14ac:dyDescent="0.2">
      <c r="A50" s="18"/>
      <c r="B50" s="52"/>
      <c r="C50" s="53"/>
      <c r="D50" s="53"/>
      <c r="E50" s="30"/>
      <c r="F50" s="31"/>
      <c r="G50" s="31"/>
      <c r="H50" s="26"/>
      <c r="I50" s="86" t="s">
        <v>184</v>
      </c>
      <c r="J50" s="87">
        <v>657</v>
      </c>
      <c r="K50" s="88">
        <v>1</v>
      </c>
      <c r="L50" s="88">
        <v>13</v>
      </c>
      <c r="M50" s="81" t="s">
        <v>148</v>
      </c>
      <c r="N50" s="89">
        <v>200</v>
      </c>
      <c r="O50" s="45">
        <f>O51</f>
        <v>35</v>
      </c>
      <c r="P50" s="45">
        <v>0</v>
      </c>
      <c r="Q50" s="45"/>
      <c r="R50" s="45">
        <v>0</v>
      </c>
      <c r="S50" s="45">
        <v>0</v>
      </c>
      <c r="T50" s="45">
        <v>0</v>
      </c>
      <c r="U50" s="45">
        <v>0</v>
      </c>
    </row>
    <row r="51" spans="1:21" ht="27.75" customHeight="1" x14ac:dyDescent="0.2">
      <c r="A51" s="18"/>
      <c r="B51" s="51"/>
      <c r="C51" s="47"/>
      <c r="D51" s="47"/>
      <c r="E51" s="30"/>
      <c r="F51" s="31"/>
      <c r="G51" s="31"/>
      <c r="H51" s="26"/>
      <c r="I51" s="86" t="s">
        <v>7</v>
      </c>
      <c r="J51" s="87">
        <v>657</v>
      </c>
      <c r="K51" s="88">
        <v>1</v>
      </c>
      <c r="L51" s="88">
        <v>13</v>
      </c>
      <c r="M51" s="81" t="s">
        <v>148</v>
      </c>
      <c r="N51" s="89">
        <v>240</v>
      </c>
      <c r="O51" s="45">
        <v>35</v>
      </c>
      <c r="P51" s="45">
        <v>0</v>
      </c>
      <c r="Q51" s="70"/>
      <c r="R51" s="45">
        <v>35</v>
      </c>
      <c r="S51" s="45">
        <v>0</v>
      </c>
      <c r="T51" s="45">
        <v>35</v>
      </c>
      <c r="U51" s="45">
        <v>0</v>
      </c>
    </row>
    <row r="52" spans="1:21" ht="42" customHeight="1" x14ac:dyDescent="0.2">
      <c r="A52" s="18"/>
      <c r="B52" s="77"/>
      <c r="C52" s="78"/>
      <c r="D52" s="27"/>
      <c r="E52" s="28"/>
      <c r="F52" s="29"/>
      <c r="G52" s="29"/>
      <c r="H52" s="19"/>
      <c r="I52" s="86" t="s">
        <v>149</v>
      </c>
      <c r="J52" s="87">
        <v>657</v>
      </c>
      <c r="K52" s="88">
        <v>1</v>
      </c>
      <c r="L52" s="88">
        <v>13</v>
      </c>
      <c r="M52" s="79" t="s">
        <v>151</v>
      </c>
      <c r="N52" s="80"/>
      <c r="O52" s="82">
        <f>O53</f>
        <v>25296.3</v>
      </c>
      <c r="P52" s="45">
        <v>0</v>
      </c>
      <c r="Q52" s="70"/>
      <c r="R52" s="82">
        <f>R53</f>
        <v>22710</v>
      </c>
      <c r="S52" s="45">
        <v>0</v>
      </c>
      <c r="T52" s="82">
        <f>T53</f>
        <v>22337.100000000002</v>
      </c>
      <c r="U52" s="45">
        <v>0</v>
      </c>
    </row>
    <row r="53" spans="1:21" ht="44.25" customHeight="1" x14ac:dyDescent="0.2">
      <c r="A53" s="18"/>
      <c r="B53" s="77"/>
      <c r="C53" s="78"/>
      <c r="D53" s="27"/>
      <c r="E53" s="28"/>
      <c r="F53" s="29"/>
      <c r="G53" s="29"/>
      <c r="H53" s="19"/>
      <c r="I53" s="113" t="s">
        <v>150</v>
      </c>
      <c r="J53" s="87">
        <v>657</v>
      </c>
      <c r="K53" s="88">
        <v>1</v>
      </c>
      <c r="L53" s="88">
        <v>13</v>
      </c>
      <c r="M53" s="92" t="s">
        <v>152</v>
      </c>
      <c r="N53" s="80"/>
      <c r="O53" s="82">
        <f>O55+O57+O59</f>
        <v>25296.3</v>
      </c>
      <c r="P53" s="45">
        <v>0</v>
      </c>
      <c r="Q53" s="70"/>
      <c r="R53" s="82">
        <f>R55+R57+R59</f>
        <v>22710</v>
      </c>
      <c r="S53" s="45">
        <v>0</v>
      </c>
      <c r="T53" s="82">
        <f>T55+T57+T59</f>
        <v>22337.100000000002</v>
      </c>
      <c r="U53" s="45">
        <v>0</v>
      </c>
    </row>
    <row r="54" spans="1:21" ht="27.75" customHeight="1" x14ac:dyDescent="0.2">
      <c r="A54" s="18"/>
      <c r="B54" s="77"/>
      <c r="C54" s="78"/>
      <c r="D54" s="27"/>
      <c r="E54" s="28"/>
      <c r="F54" s="29"/>
      <c r="G54" s="29"/>
      <c r="H54" s="19"/>
      <c r="I54" s="113" t="s">
        <v>141</v>
      </c>
      <c r="J54" s="87">
        <v>657</v>
      </c>
      <c r="K54" s="88">
        <v>1</v>
      </c>
      <c r="L54" s="88">
        <v>13</v>
      </c>
      <c r="M54" s="79" t="s">
        <v>153</v>
      </c>
      <c r="N54" s="80">
        <v>0</v>
      </c>
      <c r="O54" s="82">
        <f>O56+O58+O60</f>
        <v>25296.3</v>
      </c>
      <c r="P54" s="45">
        <v>0</v>
      </c>
      <c r="Q54" s="70"/>
      <c r="R54" s="82">
        <f>R56+R58+R60</f>
        <v>22710</v>
      </c>
      <c r="S54" s="45">
        <v>0</v>
      </c>
      <c r="T54" s="82">
        <f>T56+T58+T60</f>
        <v>22337.100000000002</v>
      </c>
      <c r="U54" s="45">
        <v>0</v>
      </c>
    </row>
    <row r="55" spans="1:21" ht="54.75" customHeight="1" x14ac:dyDescent="0.2">
      <c r="A55" s="18"/>
      <c r="B55" s="77"/>
      <c r="C55" s="78"/>
      <c r="D55" s="27"/>
      <c r="E55" s="28"/>
      <c r="F55" s="29"/>
      <c r="G55" s="29"/>
      <c r="H55" s="19"/>
      <c r="I55" s="103" t="s">
        <v>73</v>
      </c>
      <c r="J55" s="87">
        <v>657</v>
      </c>
      <c r="K55" s="88">
        <v>1</v>
      </c>
      <c r="L55" s="88">
        <v>13</v>
      </c>
      <c r="M55" s="79" t="s">
        <v>153</v>
      </c>
      <c r="N55" s="80">
        <v>100</v>
      </c>
      <c r="O55" s="82">
        <f>O56</f>
        <v>21797.8</v>
      </c>
      <c r="P55" s="45">
        <v>0</v>
      </c>
      <c r="Q55" s="70"/>
      <c r="R55" s="82">
        <f>R56</f>
        <v>20722.3</v>
      </c>
      <c r="S55" s="45">
        <v>0</v>
      </c>
      <c r="T55" s="82">
        <f>T56</f>
        <v>20799.400000000001</v>
      </c>
      <c r="U55" s="45">
        <v>0</v>
      </c>
    </row>
    <row r="56" spans="1:21" ht="21" customHeight="1" x14ac:dyDescent="0.2">
      <c r="A56" s="18"/>
      <c r="B56" s="77"/>
      <c r="C56" s="78"/>
      <c r="D56" s="27"/>
      <c r="E56" s="28"/>
      <c r="F56" s="29"/>
      <c r="G56" s="29"/>
      <c r="H56" s="19"/>
      <c r="I56" s="103" t="s">
        <v>77</v>
      </c>
      <c r="J56" s="87">
        <v>657</v>
      </c>
      <c r="K56" s="88">
        <v>1</v>
      </c>
      <c r="L56" s="88">
        <v>13</v>
      </c>
      <c r="M56" s="79" t="s">
        <v>153</v>
      </c>
      <c r="N56" s="80">
        <v>110</v>
      </c>
      <c r="O56" s="82">
        <v>21797.8</v>
      </c>
      <c r="P56" s="45">
        <v>0</v>
      </c>
      <c r="Q56" s="70"/>
      <c r="R56" s="82">
        <v>20722.3</v>
      </c>
      <c r="S56" s="45">
        <v>0</v>
      </c>
      <c r="T56" s="82">
        <v>20799.400000000001</v>
      </c>
      <c r="U56" s="45">
        <v>0</v>
      </c>
    </row>
    <row r="57" spans="1:21" ht="27.75" customHeight="1" x14ac:dyDescent="0.2">
      <c r="A57" s="18"/>
      <c r="B57" s="77"/>
      <c r="C57" s="78"/>
      <c r="D57" s="27"/>
      <c r="E57" s="28"/>
      <c r="F57" s="29"/>
      <c r="G57" s="29"/>
      <c r="H57" s="19"/>
      <c r="I57" s="86" t="s">
        <v>184</v>
      </c>
      <c r="J57" s="87">
        <v>657</v>
      </c>
      <c r="K57" s="88">
        <v>1</v>
      </c>
      <c r="L57" s="88">
        <v>13</v>
      </c>
      <c r="M57" s="79" t="s">
        <v>153</v>
      </c>
      <c r="N57" s="80">
        <v>200</v>
      </c>
      <c r="O57" s="82">
        <f>O58</f>
        <v>3416.5</v>
      </c>
      <c r="P57" s="45">
        <v>0</v>
      </c>
      <c r="Q57" s="70"/>
      <c r="R57" s="82">
        <f>R58</f>
        <v>1905.7</v>
      </c>
      <c r="S57" s="45">
        <v>0</v>
      </c>
      <c r="T57" s="82">
        <f>T58</f>
        <v>1455.7</v>
      </c>
      <c r="U57" s="45">
        <v>0</v>
      </c>
    </row>
    <row r="58" spans="1:21" ht="27.75" customHeight="1" x14ac:dyDescent="0.2">
      <c r="A58" s="18"/>
      <c r="B58" s="77"/>
      <c r="C58" s="78"/>
      <c r="D58" s="27"/>
      <c r="E58" s="28"/>
      <c r="F58" s="29"/>
      <c r="G58" s="29"/>
      <c r="H58" s="19"/>
      <c r="I58" s="103" t="s">
        <v>7</v>
      </c>
      <c r="J58" s="87">
        <v>657</v>
      </c>
      <c r="K58" s="88">
        <v>1</v>
      </c>
      <c r="L58" s="88">
        <v>13</v>
      </c>
      <c r="M58" s="79" t="s">
        <v>153</v>
      </c>
      <c r="N58" s="80">
        <v>240</v>
      </c>
      <c r="O58" s="82">
        <v>3416.5</v>
      </c>
      <c r="P58" s="45">
        <v>0</v>
      </c>
      <c r="Q58" s="70"/>
      <c r="R58" s="82">
        <v>1905.7</v>
      </c>
      <c r="S58" s="45">
        <v>0</v>
      </c>
      <c r="T58" s="82">
        <v>1455.7</v>
      </c>
      <c r="U58" s="45">
        <v>0</v>
      </c>
    </row>
    <row r="59" spans="1:21" ht="21.75" customHeight="1" x14ac:dyDescent="0.2">
      <c r="A59" s="18"/>
      <c r="B59" s="77"/>
      <c r="C59" s="78"/>
      <c r="D59" s="27"/>
      <c r="E59" s="28"/>
      <c r="F59" s="29"/>
      <c r="G59" s="29"/>
      <c r="H59" s="19"/>
      <c r="I59" s="103" t="s">
        <v>75</v>
      </c>
      <c r="J59" s="87">
        <v>657</v>
      </c>
      <c r="K59" s="88">
        <v>1</v>
      </c>
      <c r="L59" s="88">
        <v>13</v>
      </c>
      <c r="M59" s="79" t="s">
        <v>153</v>
      </c>
      <c r="N59" s="80">
        <v>800</v>
      </c>
      <c r="O59" s="82">
        <f>O60</f>
        <v>82</v>
      </c>
      <c r="P59" s="45">
        <v>0</v>
      </c>
      <c r="Q59" s="70"/>
      <c r="R59" s="82">
        <f>R60</f>
        <v>82</v>
      </c>
      <c r="S59" s="45">
        <v>0</v>
      </c>
      <c r="T59" s="82">
        <f>T60</f>
        <v>82</v>
      </c>
      <c r="U59" s="45">
        <v>0</v>
      </c>
    </row>
    <row r="60" spans="1:21" ht="17.25" customHeight="1" x14ac:dyDescent="0.2">
      <c r="A60" s="18"/>
      <c r="B60" s="77"/>
      <c r="C60" s="78"/>
      <c r="D60" s="27"/>
      <c r="E60" s="28"/>
      <c r="F60" s="29"/>
      <c r="G60" s="29"/>
      <c r="H60" s="19"/>
      <c r="I60" s="103" t="s">
        <v>76</v>
      </c>
      <c r="J60" s="87">
        <v>657</v>
      </c>
      <c r="K60" s="88">
        <v>1</v>
      </c>
      <c r="L60" s="88">
        <v>13</v>
      </c>
      <c r="M60" s="79" t="s">
        <v>153</v>
      </c>
      <c r="N60" s="80">
        <v>850</v>
      </c>
      <c r="O60" s="82">
        <v>82</v>
      </c>
      <c r="P60" s="45">
        <v>0</v>
      </c>
      <c r="Q60" s="70"/>
      <c r="R60" s="82">
        <v>82</v>
      </c>
      <c r="S60" s="45">
        <v>0</v>
      </c>
      <c r="T60" s="82">
        <v>82</v>
      </c>
      <c r="U60" s="45">
        <v>0</v>
      </c>
    </row>
    <row r="61" spans="1:21" ht="28.5" customHeight="1" x14ac:dyDescent="0.2">
      <c r="A61" s="18"/>
      <c r="B61" s="77"/>
      <c r="C61" s="78"/>
      <c r="D61" s="27"/>
      <c r="E61" s="28"/>
      <c r="F61" s="29"/>
      <c r="G61" s="29"/>
      <c r="H61" s="19"/>
      <c r="I61" s="86" t="s">
        <v>85</v>
      </c>
      <c r="J61" s="87">
        <v>657</v>
      </c>
      <c r="K61" s="88">
        <v>1</v>
      </c>
      <c r="L61" s="88">
        <v>13</v>
      </c>
      <c r="M61" s="79" t="s">
        <v>104</v>
      </c>
      <c r="N61" s="80"/>
      <c r="O61" s="82">
        <v>0</v>
      </c>
      <c r="P61" s="45">
        <v>0</v>
      </c>
      <c r="Q61" s="70"/>
      <c r="R61" s="82">
        <f>R62</f>
        <v>2409.9</v>
      </c>
      <c r="S61" s="45">
        <v>0</v>
      </c>
      <c r="T61" s="82">
        <f>T62</f>
        <v>4738.6000000000004</v>
      </c>
      <c r="U61" s="45">
        <v>0</v>
      </c>
    </row>
    <row r="62" spans="1:21" ht="17.25" customHeight="1" x14ac:dyDescent="0.2">
      <c r="A62" s="18"/>
      <c r="B62" s="77"/>
      <c r="C62" s="78"/>
      <c r="D62" s="27"/>
      <c r="E62" s="28"/>
      <c r="F62" s="29"/>
      <c r="G62" s="29"/>
      <c r="H62" s="19"/>
      <c r="I62" s="84" t="s">
        <v>154</v>
      </c>
      <c r="J62" s="87">
        <v>657</v>
      </c>
      <c r="K62" s="88">
        <v>1</v>
      </c>
      <c r="L62" s="88">
        <v>13</v>
      </c>
      <c r="M62" s="81" t="s">
        <v>103</v>
      </c>
      <c r="N62" s="80"/>
      <c r="O62" s="82">
        <v>0</v>
      </c>
      <c r="P62" s="45">
        <v>0</v>
      </c>
      <c r="Q62" s="70"/>
      <c r="R62" s="82">
        <f>R63</f>
        <v>2409.9</v>
      </c>
      <c r="S62" s="45">
        <v>0</v>
      </c>
      <c r="T62" s="82">
        <f>T63</f>
        <v>4738.6000000000004</v>
      </c>
      <c r="U62" s="45">
        <v>0</v>
      </c>
    </row>
    <row r="63" spans="1:21" ht="45" customHeight="1" x14ac:dyDescent="0.2">
      <c r="A63" s="18"/>
      <c r="B63" s="77"/>
      <c r="C63" s="78"/>
      <c r="D63" s="27"/>
      <c r="E63" s="28"/>
      <c r="F63" s="29"/>
      <c r="G63" s="29"/>
      <c r="H63" s="19"/>
      <c r="I63" s="103" t="s">
        <v>155</v>
      </c>
      <c r="J63" s="87">
        <v>657</v>
      </c>
      <c r="K63" s="88">
        <v>1</v>
      </c>
      <c r="L63" s="88">
        <v>13</v>
      </c>
      <c r="M63" s="81" t="s">
        <v>106</v>
      </c>
      <c r="N63" s="80"/>
      <c r="O63" s="82">
        <v>0</v>
      </c>
      <c r="P63" s="45">
        <v>0</v>
      </c>
      <c r="Q63" s="70"/>
      <c r="R63" s="82">
        <f>R64</f>
        <v>2409.9</v>
      </c>
      <c r="S63" s="45">
        <v>0</v>
      </c>
      <c r="T63" s="82">
        <f>T64</f>
        <v>4738.6000000000004</v>
      </c>
      <c r="U63" s="45">
        <v>0</v>
      </c>
    </row>
    <row r="64" spans="1:21" ht="17.25" customHeight="1" x14ac:dyDescent="0.2">
      <c r="A64" s="18"/>
      <c r="B64" s="77"/>
      <c r="C64" s="78"/>
      <c r="D64" s="27"/>
      <c r="E64" s="28"/>
      <c r="F64" s="29"/>
      <c r="G64" s="29"/>
      <c r="H64" s="19"/>
      <c r="I64" s="86" t="s">
        <v>75</v>
      </c>
      <c r="J64" s="87">
        <v>657</v>
      </c>
      <c r="K64" s="88">
        <v>1</v>
      </c>
      <c r="L64" s="88">
        <v>13</v>
      </c>
      <c r="M64" s="81" t="s">
        <v>106</v>
      </c>
      <c r="N64" s="80">
        <v>800</v>
      </c>
      <c r="O64" s="82">
        <v>0</v>
      </c>
      <c r="P64" s="45">
        <v>0</v>
      </c>
      <c r="Q64" s="70"/>
      <c r="R64" s="82">
        <f>R65</f>
        <v>2409.9</v>
      </c>
      <c r="S64" s="45">
        <v>0</v>
      </c>
      <c r="T64" s="82">
        <f>T65</f>
        <v>4738.6000000000004</v>
      </c>
      <c r="U64" s="45">
        <v>0</v>
      </c>
    </row>
    <row r="65" spans="1:21" ht="18" customHeight="1" x14ac:dyDescent="0.2">
      <c r="A65" s="18"/>
      <c r="B65" s="73"/>
      <c r="C65" s="74"/>
      <c r="D65" s="27"/>
      <c r="E65" s="28"/>
      <c r="F65" s="29"/>
      <c r="G65" s="29"/>
      <c r="H65" s="19"/>
      <c r="I65" s="86" t="s">
        <v>13</v>
      </c>
      <c r="J65" s="87">
        <v>657</v>
      </c>
      <c r="K65" s="88">
        <v>1</v>
      </c>
      <c r="L65" s="88">
        <v>13</v>
      </c>
      <c r="M65" s="81" t="s">
        <v>106</v>
      </c>
      <c r="N65" s="80">
        <v>870</v>
      </c>
      <c r="O65" s="45">
        <v>0</v>
      </c>
      <c r="P65" s="45">
        <v>0</v>
      </c>
      <c r="Q65" s="70"/>
      <c r="R65" s="45">
        <v>2409.9</v>
      </c>
      <c r="S65" s="45">
        <v>0</v>
      </c>
      <c r="T65" s="45">
        <v>4738.6000000000004</v>
      </c>
      <c r="U65" s="45">
        <v>0</v>
      </c>
    </row>
    <row r="66" spans="1:21" ht="15.75" customHeight="1" x14ac:dyDescent="0.2">
      <c r="A66" s="18"/>
      <c r="B66" s="23"/>
      <c r="C66" s="24"/>
      <c r="D66" s="24"/>
      <c r="E66" s="18"/>
      <c r="F66" s="25"/>
      <c r="G66" s="25"/>
      <c r="H66" s="42"/>
      <c r="I66" s="106" t="s">
        <v>16</v>
      </c>
      <c r="J66" s="93">
        <v>657</v>
      </c>
      <c r="K66" s="94">
        <v>2</v>
      </c>
      <c r="L66" s="94">
        <v>0</v>
      </c>
      <c r="M66" s="16" t="s">
        <v>66</v>
      </c>
      <c r="N66" s="95">
        <v>0</v>
      </c>
      <c r="O66" s="69">
        <f t="shared" ref="O66:U67" si="12">O67</f>
        <v>246.9</v>
      </c>
      <c r="P66" s="69">
        <f t="shared" si="12"/>
        <v>246.9</v>
      </c>
      <c r="Q66" s="69">
        <f t="shared" si="12"/>
        <v>0</v>
      </c>
      <c r="R66" s="69">
        <f t="shared" si="12"/>
        <v>255.2</v>
      </c>
      <c r="S66" s="69">
        <f t="shared" si="12"/>
        <v>255.2</v>
      </c>
      <c r="T66" s="69">
        <f t="shared" si="12"/>
        <v>264.2</v>
      </c>
      <c r="U66" s="69">
        <f t="shared" si="12"/>
        <v>264.2</v>
      </c>
    </row>
    <row r="67" spans="1:21" ht="15.75" customHeight="1" x14ac:dyDescent="0.2">
      <c r="A67" s="18"/>
      <c r="B67" s="51"/>
      <c r="C67" s="47"/>
      <c r="D67" s="47"/>
      <c r="E67" s="30"/>
      <c r="F67" s="31"/>
      <c r="G67" s="31"/>
      <c r="H67" s="26"/>
      <c r="I67" s="29" t="s">
        <v>17</v>
      </c>
      <c r="J67" s="87">
        <v>657</v>
      </c>
      <c r="K67" s="88">
        <v>2</v>
      </c>
      <c r="L67" s="88">
        <v>3</v>
      </c>
      <c r="M67" s="85" t="s">
        <v>66</v>
      </c>
      <c r="N67" s="89">
        <v>0</v>
      </c>
      <c r="O67" s="45">
        <f t="shared" si="12"/>
        <v>246.9</v>
      </c>
      <c r="P67" s="45">
        <f t="shared" si="12"/>
        <v>246.9</v>
      </c>
      <c r="Q67" s="70"/>
      <c r="R67" s="45">
        <f t="shared" si="12"/>
        <v>255.2</v>
      </c>
      <c r="S67" s="45">
        <f t="shared" si="12"/>
        <v>255.2</v>
      </c>
      <c r="T67" s="45">
        <f t="shared" si="12"/>
        <v>264.2</v>
      </c>
      <c r="U67" s="45">
        <f t="shared" si="12"/>
        <v>264.2</v>
      </c>
    </row>
    <row r="68" spans="1:21" ht="28.5" customHeight="1" x14ac:dyDescent="0.2">
      <c r="A68" s="18"/>
      <c r="B68" s="51"/>
      <c r="C68" s="47"/>
      <c r="D68" s="47"/>
      <c r="E68" s="30"/>
      <c r="F68" s="31"/>
      <c r="G68" s="31"/>
      <c r="H68" s="26"/>
      <c r="I68" s="103" t="s">
        <v>120</v>
      </c>
      <c r="J68" s="87">
        <v>657</v>
      </c>
      <c r="K68" s="88">
        <v>2</v>
      </c>
      <c r="L68" s="88">
        <v>3</v>
      </c>
      <c r="M68" s="81" t="s">
        <v>100</v>
      </c>
      <c r="N68" s="89">
        <v>0</v>
      </c>
      <c r="O68" s="45">
        <f t="shared" ref="O68:P72" si="13">O69</f>
        <v>246.9</v>
      </c>
      <c r="P68" s="45">
        <f t="shared" si="13"/>
        <v>246.9</v>
      </c>
      <c r="Q68" s="70"/>
      <c r="R68" s="45">
        <f t="shared" ref="R68:U72" si="14">R69</f>
        <v>255.2</v>
      </c>
      <c r="S68" s="45">
        <f t="shared" si="14"/>
        <v>255.2</v>
      </c>
      <c r="T68" s="45">
        <f t="shared" si="14"/>
        <v>264.2</v>
      </c>
      <c r="U68" s="45">
        <f t="shared" si="14"/>
        <v>264.2</v>
      </c>
    </row>
    <row r="69" spans="1:21" ht="33.75" customHeight="1" x14ac:dyDescent="0.2">
      <c r="A69" s="18"/>
      <c r="B69" s="77"/>
      <c r="C69" s="78"/>
      <c r="D69" s="78"/>
      <c r="E69" s="30"/>
      <c r="F69" s="31"/>
      <c r="G69" s="31"/>
      <c r="H69" s="26"/>
      <c r="I69" s="103" t="s">
        <v>121</v>
      </c>
      <c r="J69" s="87">
        <v>657</v>
      </c>
      <c r="K69" s="88">
        <v>2</v>
      </c>
      <c r="L69" s="88">
        <v>3</v>
      </c>
      <c r="M69" s="81" t="s">
        <v>123</v>
      </c>
      <c r="N69" s="89">
        <v>0</v>
      </c>
      <c r="O69" s="45">
        <f t="shared" si="13"/>
        <v>246.9</v>
      </c>
      <c r="P69" s="45">
        <f t="shared" si="13"/>
        <v>246.9</v>
      </c>
      <c r="Q69" s="70"/>
      <c r="R69" s="45">
        <f t="shared" si="14"/>
        <v>255.2</v>
      </c>
      <c r="S69" s="45">
        <f t="shared" si="14"/>
        <v>255.2</v>
      </c>
      <c r="T69" s="45">
        <f t="shared" si="14"/>
        <v>264.2</v>
      </c>
      <c r="U69" s="45">
        <f t="shared" si="14"/>
        <v>264.2</v>
      </c>
    </row>
    <row r="70" spans="1:21" ht="43.5" customHeight="1" x14ac:dyDescent="0.2">
      <c r="A70" s="18"/>
      <c r="B70" s="77"/>
      <c r="C70" s="78"/>
      <c r="D70" s="78"/>
      <c r="E70" s="30"/>
      <c r="F70" s="31"/>
      <c r="G70" s="31"/>
      <c r="H70" s="26"/>
      <c r="I70" s="86" t="s">
        <v>122</v>
      </c>
      <c r="J70" s="87">
        <v>657</v>
      </c>
      <c r="K70" s="88">
        <v>2</v>
      </c>
      <c r="L70" s="88">
        <v>3</v>
      </c>
      <c r="M70" s="81" t="s">
        <v>124</v>
      </c>
      <c r="N70" s="89">
        <v>0</v>
      </c>
      <c r="O70" s="45">
        <f t="shared" si="13"/>
        <v>246.9</v>
      </c>
      <c r="P70" s="45">
        <f t="shared" si="13"/>
        <v>246.9</v>
      </c>
      <c r="Q70" s="70"/>
      <c r="R70" s="45">
        <f t="shared" si="14"/>
        <v>255.2</v>
      </c>
      <c r="S70" s="45">
        <f t="shared" si="14"/>
        <v>255.2</v>
      </c>
      <c r="T70" s="45">
        <f t="shared" si="14"/>
        <v>264.2</v>
      </c>
      <c r="U70" s="45">
        <f t="shared" si="14"/>
        <v>264.2</v>
      </c>
    </row>
    <row r="71" spans="1:21" ht="66" customHeight="1" x14ac:dyDescent="0.2">
      <c r="A71" s="18"/>
      <c r="B71" s="51"/>
      <c r="C71" s="47"/>
      <c r="D71" s="47"/>
      <c r="E71" s="30"/>
      <c r="F71" s="31"/>
      <c r="G71" s="31"/>
      <c r="H71" s="26"/>
      <c r="I71" s="86" t="s">
        <v>87</v>
      </c>
      <c r="J71" s="87">
        <v>657</v>
      </c>
      <c r="K71" s="88">
        <v>2</v>
      </c>
      <c r="L71" s="88">
        <v>3</v>
      </c>
      <c r="M71" s="81" t="s">
        <v>156</v>
      </c>
      <c r="N71" s="89">
        <v>0</v>
      </c>
      <c r="O71" s="45">
        <f t="shared" si="13"/>
        <v>246.9</v>
      </c>
      <c r="P71" s="45">
        <f t="shared" si="13"/>
        <v>246.9</v>
      </c>
      <c r="Q71" s="45" t="e">
        <f>Q72+#REF!</f>
        <v>#REF!</v>
      </c>
      <c r="R71" s="45">
        <f t="shared" si="14"/>
        <v>255.2</v>
      </c>
      <c r="S71" s="45">
        <f t="shared" si="14"/>
        <v>255.2</v>
      </c>
      <c r="T71" s="45">
        <f t="shared" si="14"/>
        <v>264.2</v>
      </c>
      <c r="U71" s="45">
        <f t="shared" si="14"/>
        <v>264.2</v>
      </c>
    </row>
    <row r="72" spans="1:21" ht="54" customHeight="1" x14ac:dyDescent="0.2">
      <c r="A72" s="18"/>
      <c r="B72" s="51"/>
      <c r="C72" s="47"/>
      <c r="D72" s="47"/>
      <c r="E72" s="30"/>
      <c r="F72" s="31"/>
      <c r="G72" s="31"/>
      <c r="H72" s="26">
        <v>321</v>
      </c>
      <c r="I72" s="86" t="s">
        <v>73</v>
      </c>
      <c r="J72" s="87">
        <v>657</v>
      </c>
      <c r="K72" s="88">
        <v>2</v>
      </c>
      <c r="L72" s="88">
        <v>3</v>
      </c>
      <c r="M72" s="81" t="s">
        <v>156</v>
      </c>
      <c r="N72" s="89">
        <v>100</v>
      </c>
      <c r="O72" s="45">
        <f t="shared" si="13"/>
        <v>246.9</v>
      </c>
      <c r="P72" s="45">
        <f t="shared" si="13"/>
        <v>246.9</v>
      </c>
      <c r="Q72" s="45">
        <f t="shared" ref="Q72" si="15">Q73</f>
        <v>0</v>
      </c>
      <c r="R72" s="45">
        <f t="shared" si="14"/>
        <v>255.2</v>
      </c>
      <c r="S72" s="45">
        <f t="shared" si="14"/>
        <v>255.2</v>
      </c>
      <c r="T72" s="45">
        <f t="shared" si="14"/>
        <v>264.2</v>
      </c>
      <c r="U72" s="45">
        <f t="shared" si="14"/>
        <v>264.2</v>
      </c>
    </row>
    <row r="73" spans="1:21" ht="28.5" customHeight="1" x14ac:dyDescent="0.2">
      <c r="A73" s="18"/>
      <c r="B73" s="51"/>
      <c r="C73" s="47"/>
      <c r="D73" s="47"/>
      <c r="E73" s="30"/>
      <c r="F73" s="31"/>
      <c r="G73" s="31"/>
      <c r="H73" s="26">
        <v>323</v>
      </c>
      <c r="I73" s="86" t="s">
        <v>74</v>
      </c>
      <c r="J73" s="87">
        <v>657</v>
      </c>
      <c r="K73" s="88">
        <v>2</v>
      </c>
      <c r="L73" s="88">
        <v>3</v>
      </c>
      <c r="M73" s="81" t="s">
        <v>156</v>
      </c>
      <c r="N73" s="89">
        <v>120</v>
      </c>
      <c r="O73" s="45">
        <v>246.9</v>
      </c>
      <c r="P73" s="45">
        <v>246.9</v>
      </c>
      <c r="Q73" s="70">
        <v>0</v>
      </c>
      <c r="R73" s="45">
        <v>255.2</v>
      </c>
      <c r="S73" s="45">
        <v>255.2</v>
      </c>
      <c r="T73" s="45">
        <v>264.2</v>
      </c>
      <c r="U73" s="45">
        <v>264.2</v>
      </c>
    </row>
    <row r="74" spans="1:21" ht="30" customHeight="1" x14ac:dyDescent="0.2">
      <c r="A74" s="18"/>
      <c r="B74" s="51"/>
      <c r="C74" s="47"/>
      <c r="D74" s="47"/>
      <c r="E74" s="30"/>
      <c r="F74" s="31"/>
      <c r="G74" s="31"/>
      <c r="H74" s="26"/>
      <c r="I74" s="107" t="s">
        <v>18</v>
      </c>
      <c r="J74" s="93">
        <v>657</v>
      </c>
      <c r="K74" s="94">
        <v>3</v>
      </c>
      <c r="L74" s="94">
        <v>0</v>
      </c>
      <c r="M74" s="16" t="s">
        <v>66</v>
      </c>
      <c r="N74" s="95">
        <v>0</v>
      </c>
      <c r="O74" s="69">
        <f t="shared" ref="O74:U74" si="16">O75+O84+O95</f>
        <v>3936.4</v>
      </c>
      <c r="P74" s="69">
        <f t="shared" si="16"/>
        <v>25</v>
      </c>
      <c r="Q74" s="69" t="e">
        <f t="shared" si="16"/>
        <v>#REF!</v>
      </c>
      <c r="R74" s="69">
        <f t="shared" si="16"/>
        <v>3936.4</v>
      </c>
      <c r="S74" s="69">
        <f t="shared" si="16"/>
        <v>25</v>
      </c>
      <c r="T74" s="69">
        <f t="shared" si="16"/>
        <v>3936.4</v>
      </c>
      <c r="U74" s="69">
        <f t="shared" si="16"/>
        <v>25</v>
      </c>
    </row>
    <row r="75" spans="1:21" ht="17.25" customHeight="1" x14ac:dyDescent="0.2">
      <c r="A75" s="18"/>
      <c r="B75" s="51"/>
      <c r="C75" s="47"/>
      <c r="D75" s="47"/>
      <c r="E75" s="30"/>
      <c r="F75" s="31"/>
      <c r="G75" s="31"/>
      <c r="H75" s="26"/>
      <c r="I75" s="29" t="s">
        <v>19</v>
      </c>
      <c r="J75" s="87">
        <v>657</v>
      </c>
      <c r="K75" s="88">
        <v>3</v>
      </c>
      <c r="L75" s="88">
        <v>4</v>
      </c>
      <c r="M75" s="85" t="s">
        <v>66</v>
      </c>
      <c r="N75" s="89">
        <v>0</v>
      </c>
      <c r="O75" s="45">
        <f>O76</f>
        <v>25</v>
      </c>
      <c r="P75" s="45">
        <f>P78</f>
        <v>25</v>
      </c>
      <c r="Q75" s="70"/>
      <c r="R75" s="45">
        <f>R76</f>
        <v>25</v>
      </c>
      <c r="S75" s="45">
        <f>S78</f>
        <v>25</v>
      </c>
      <c r="T75" s="45">
        <f>T76</f>
        <v>25</v>
      </c>
      <c r="U75" s="45">
        <f>U78</f>
        <v>25</v>
      </c>
    </row>
    <row r="76" spans="1:21" ht="27" customHeight="1" x14ac:dyDescent="0.2">
      <c r="A76" s="18"/>
      <c r="B76" s="77"/>
      <c r="C76" s="78"/>
      <c r="D76" s="78"/>
      <c r="E76" s="30"/>
      <c r="F76" s="31"/>
      <c r="G76" s="31"/>
      <c r="H76" s="26"/>
      <c r="I76" s="103" t="s">
        <v>120</v>
      </c>
      <c r="J76" s="87">
        <v>657</v>
      </c>
      <c r="K76" s="88">
        <v>3</v>
      </c>
      <c r="L76" s="88">
        <v>4</v>
      </c>
      <c r="M76" s="85" t="s">
        <v>100</v>
      </c>
      <c r="N76" s="89"/>
      <c r="O76" s="45">
        <f>O77</f>
        <v>25</v>
      </c>
      <c r="P76" s="45">
        <f>O76</f>
        <v>25</v>
      </c>
      <c r="Q76" s="70"/>
      <c r="R76" s="45">
        <f>R77</f>
        <v>25</v>
      </c>
      <c r="S76" s="45">
        <f>R76</f>
        <v>25</v>
      </c>
      <c r="T76" s="45">
        <f>T77</f>
        <v>25</v>
      </c>
      <c r="U76" s="45">
        <f>T76</f>
        <v>25</v>
      </c>
    </row>
    <row r="77" spans="1:21" ht="28.5" customHeight="1" x14ac:dyDescent="0.2">
      <c r="A77" s="18"/>
      <c r="B77" s="77"/>
      <c r="C77" s="78"/>
      <c r="D77" s="78"/>
      <c r="E77" s="30"/>
      <c r="F77" s="31"/>
      <c r="G77" s="31"/>
      <c r="H77" s="26"/>
      <c r="I77" s="103" t="s">
        <v>121</v>
      </c>
      <c r="J77" s="87">
        <v>657</v>
      </c>
      <c r="K77" s="88">
        <v>3</v>
      </c>
      <c r="L77" s="88">
        <v>4</v>
      </c>
      <c r="M77" s="85" t="s">
        <v>123</v>
      </c>
      <c r="N77" s="89"/>
      <c r="O77" s="45">
        <f>O78</f>
        <v>25</v>
      </c>
      <c r="P77" s="45">
        <f>O77</f>
        <v>25</v>
      </c>
      <c r="Q77" s="70"/>
      <c r="R77" s="45">
        <f>R78</f>
        <v>25</v>
      </c>
      <c r="S77" s="45">
        <f>R77</f>
        <v>25</v>
      </c>
      <c r="T77" s="45">
        <f>T78</f>
        <v>25</v>
      </c>
      <c r="U77" s="45">
        <f>T77</f>
        <v>25</v>
      </c>
    </row>
    <row r="78" spans="1:21" ht="42.75" customHeight="1" x14ac:dyDescent="0.2">
      <c r="A78" s="18"/>
      <c r="B78" s="51"/>
      <c r="C78" s="47"/>
      <c r="D78" s="47"/>
      <c r="E78" s="30"/>
      <c r="F78" s="31"/>
      <c r="G78" s="31"/>
      <c r="H78" s="26"/>
      <c r="I78" s="86" t="s">
        <v>122</v>
      </c>
      <c r="J78" s="87">
        <v>657</v>
      </c>
      <c r="K78" s="88">
        <v>3</v>
      </c>
      <c r="L78" s="88">
        <v>4</v>
      </c>
      <c r="M78" s="81" t="s">
        <v>124</v>
      </c>
      <c r="N78" s="89">
        <v>0</v>
      </c>
      <c r="O78" s="45">
        <f>O79+O81</f>
        <v>25</v>
      </c>
      <c r="P78" s="45">
        <f t="shared" ref="P78:U78" si="17">P79+P81</f>
        <v>25</v>
      </c>
      <c r="Q78" s="45">
        <f t="shared" si="17"/>
        <v>34.6</v>
      </c>
      <c r="R78" s="45">
        <f t="shared" si="17"/>
        <v>25</v>
      </c>
      <c r="S78" s="45">
        <f>S79+S81</f>
        <v>25</v>
      </c>
      <c r="T78" s="45">
        <f t="shared" si="17"/>
        <v>25</v>
      </c>
      <c r="U78" s="45">
        <f t="shared" si="17"/>
        <v>25</v>
      </c>
    </row>
    <row r="79" spans="1:21" ht="29.25" customHeight="1" x14ac:dyDescent="0.2">
      <c r="A79" s="18"/>
      <c r="B79" s="52"/>
      <c r="C79" s="53"/>
      <c r="D79" s="53"/>
      <c r="E79" s="30"/>
      <c r="F79" s="31"/>
      <c r="G79" s="31"/>
      <c r="H79" s="26"/>
      <c r="I79" s="86" t="s">
        <v>184</v>
      </c>
      <c r="J79" s="87">
        <v>657</v>
      </c>
      <c r="K79" s="88">
        <v>3</v>
      </c>
      <c r="L79" s="88">
        <v>4</v>
      </c>
      <c r="M79" s="81" t="s">
        <v>157</v>
      </c>
      <c r="N79" s="89">
        <v>200</v>
      </c>
      <c r="O79" s="45">
        <f>O80</f>
        <v>5.9</v>
      </c>
      <c r="P79" s="45">
        <f>P80</f>
        <v>5.9</v>
      </c>
      <c r="Q79" s="45">
        <f t="shared" ref="Q79" si="18">Q80</f>
        <v>17.3</v>
      </c>
      <c r="R79" s="45">
        <f t="shared" ref="R79" si="19">R80</f>
        <v>5.9</v>
      </c>
      <c r="S79" s="45">
        <f t="shared" ref="S79:T79" si="20">S80</f>
        <v>5.9</v>
      </c>
      <c r="T79" s="45">
        <f t="shared" si="20"/>
        <v>5.9</v>
      </c>
      <c r="U79" s="45">
        <f t="shared" ref="U79" si="21">U80</f>
        <v>5.9</v>
      </c>
    </row>
    <row r="80" spans="1:21" ht="33" customHeight="1" x14ac:dyDescent="0.2">
      <c r="A80" s="18"/>
      <c r="B80" s="51"/>
      <c r="C80" s="47"/>
      <c r="D80" s="47"/>
      <c r="E80" s="30"/>
      <c r="F80" s="31"/>
      <c r="G80" s="31"/>
      <c r="H80" s="26">
        <v>321</v>
      </c>
      <c r="I80" s="86" t="s">
        <v>7</v>
      </c>
      <c r="J80" s="87">
        <v>657</v>
      </c>
      <c r="K80" s="88">
        <v>3</v>
      </c>
      <c r="L80" s="88">
        <v>4</v>
      </c>
      <c r="M80" s="81" t="s">
        <v>157</v>
      </c>
      <c r="N80" s="89">
        <v>240</v>
      </c>
      <c r="O80" s="45">
        <v>5.9</v>
      </c>
      <c r="P80" s="45">
        <f>O80</f>
        <v>5.9</v>
      </c>
      <c r="Q80" s="45">
        <v>17.3</v>
      </c>
      <c r="R80" s="45">
        <v>5.9</v>
      </c>
      <c r="S80" s="45">
        <f>R80</f>
        <v>5.9</v>
      </c>
      <c r="T80" s="45">
        <v>5.9</v>
      </c>
      <c r="U80" s="45">
        <f>T80</f>
        <v>5.9</v>
      </c>
    </row>
    <row r="81" spans="1:21" ht="87" customHeight="1" x14ac:dyDescent="0.2">
      <c r="A81" s="18"/>
      <c r="B81" s="57"/>
      <c r="C81" s="58"/>
      <c r="D81" s="58"/>
      <c r="E81" s="28"/>
      <c r="F81" s="29"/>
      <c r="G81" s="29"/>
      <c r="H81" s="26"/>
      <c r="I81" s="86" t="s">
        <v>160</v>
      </c>
      <c r="J81" s="87">
        <v>657</v>
      </c>
      <c r="K81" s="88">
        <v>3</v>
      </c>
      <c r="L81" s="88">
        <v>4</v>
      </c>
      <c r="M81" s="81" t="s">
        <v>158</v>
      </c>
      <c r="N81" s="89">
        <v>0</v>
      </c>
      <c r="O81" s="45">
        <f>O82</f>
        <v>19.100000000000001</v>
      </c>
      <c r="P81" s="45">
        <f t="shared" ref="P81:U81" si="22">P82</f>
        <v>19.100000000000001</v>
      </c>
      <c r="Q81" s="45">
        <f t="shared" si="22"/>
        <v>17.3</v>
      </c>
      <c r="R81" s="45">
        <f t="shared" si="22"/>
        <v>19.100000000000001</v>
      </c>
      <c r="S81" s="45">
        <f>S82</f>
        <v>19.100000000000001</v>
      </c>
      <c r="T81" s="45">
        <f t="shared" si="22"/>
        <v>19.100000000000001</v>
      </c>
      <c r="U81" s="45">
        <f t="shared" si="22"/>
        <v>19.100000000000001</v>
      </c>
    </row>
    <row r="82" spans="1:21" ht="33" customHeight="1" x14ac:dyDescent="0.2">
      <c r="A82" s="18"/>
      <c r="B82" s="57"/>
      <c r="C82" s="58"/>
      <c r="D82" s="58"/>
      <c r="E82" s="28"/>
      <c r="F82" s="29"/>
      <c r="G82" s="29"/>
      <c r="H82" s="26"/>
      <c r="I82" s="86" t="s">
        <v>184</v>
      </c>
      <c r="J82" s="87">
        <v>657</v>
      </c>
      <c r="K82" s="88">
        <v>3</v>
      </c>
      <c r="L82" s="88">
        <v>4</v>
      </c>
      <c r="M82" s="81" t="s">
        <v>158</v>
      </c>
      <c r="N82" s="89">
        <v>200</v>
      </c>
      <c r="O82" s="45">
        <f>O83</f>
        <v>19.100000000000001</v>
      </c>
      <c r="P82" s="45">
        <f t="shared" ref="P82:U82" si="23">P83</f>
        <v>19.100000000000001</v>
      </c>
      <c r="Q82" s="45">
        <f t="shared" si="23"/>
        <v>17.3</v>
      </c>
      <c r="R82" s="45">
        <v>19.100000000000001</v>
      </c>
      <c r="S82" s="45">
        <f>S83</f>
        <v>19.100000000000001</v>
      </c>
      <c r="T82" s="45">
        <v>19.100000000000001</v>
      </c>
      <c r="U82" s="45">
        <f t="shared" si="23"/>
        <v>19.100000000000001</v>
      </c>
    </row>
    <row r="83" spans="1:21" ht="33.75" customHeight="1" x14ac:dyDescent="0.2">
      <c r="A83" s="18"/>
      <c r="B83" s="51"/>
      <c r="C83" s="47"/>
      <c r="D83" s="47"/>
      <c r="E83" s="28"/>
      <c r="F83" s="29"/>
      <c r="G83" s="29"/>
      <c r="H83" s="26"/>
      <c r="I83" s="86" t="s">
        <v>7</v>
      </c>
      <c r="J83" s="87">
        <v>657</v>
      </c>
      <c r="K83" s="88">
        <v>3</v>
      </c>
      <c r="L83" s="88">
        <v>4</v>
      </c>
      <c r="M83" s="81" t="s">
        <v>159</v>
      </c>
      <c r="N83" s="89">
        <v>240</v>
      </c>
      <c r="O83" s="45">
        <v>19.100000000000001</v>
      </c>
      <c r="P83" s="45">
        <f>O83</f>
        <v>19.100000000000001</v>
      </c>
      <c r="Q83" s="45">
        <v>17.3</v>
      </c>
      <c r="R83" s="45">
        <v>19.100000000000001</v>
      </c>
      <c r="S83" s="45">
        <f>R83</f>
        <v>19.100000000000001</v>
      </c>
      <c r="T83" s="45">
        <v>19.100000000000001</v>
      </c>
      <c r="U83" s="45">
        <f>T83</f>
        <v>19.100000000000001</v>
      </c>
    </row>
    <row r="84" spans="1:21" ht="30.75" customHeight="1" x14ac:dyDescent="0.2">
      <c r="A84" s="18"/>
      <c r="B84" s="51"/>
      <c r="C84" s="47"/>
      <c r="D84" s="47"/>
      <c r="E84" s="28"/>
      <c r="F84" s="29"/>
      <c r="G84" s="29"/>
      <c r="H84" s="26"/>
      <c r="I84" s="102" t="s">
        <v>185</v>
      </c>
      <c r="J84" s="87">
        <v>657</v>
      </c>
      <c r="K84" s="88">
        <v>3</v>
      </c>
      <c r="L84" s="88">
        <v>10</v>
      </c>
      <c r="M84" s="85" t="s">
        <v>66</v>
      </c>
      <c r="N84" s="89">
        <v>0</v>
      </c>
      <c r="O84" s="45">
        <f t="shared" ref="O84:U84" si="24">O85+O90</f>
        <v>3862.4</v>
      </c>
      <c r="P84" s="45">
        <f t="shared" si="24"/>
        <v>0</v>
      </c>
      <c r="Q84" s="45" t="e">
        <f t="shared" si="24"/>
        <v>#REF!</v>
      </c>
      <c r="R84" s="45">
        <f t="shared" si="24"/>
        <v>3862.4</v>
      </c>
      <c r="S84" s="45">
        <f t="shared" si="24"/>
        <v>0</v>
      </c>
      <c r="T84" s="45">
        <f t="shared" si="24"/>
        <v>3862.4</v>
      </c>
      <c r="U84" s="45">
        <f t="shared" si="24"/>
        <v>0</v>
      </c>
    </row>
    <row r="85" spans="1:21" ht="39" customHeight="1" x14ac:dyDescent="0.2">
      <c r="A85" s="18"/>
      <c r="B85" s="51"/>
      <c r="C85" s="47"/>
      <c r="D85" s="47"/>
      <c r="E85" s="28"/>
      <c r="F85" s="29"/>
      <c r="G85" s="29"/>
      <c r="H85" s="26"/>
      <c r="I85" s="29" t="s">
        <v>88</v>
      </c>
      <c r="J85" s="87">
        <v>657</v>
      </c>
      <c r="K85" s="88">
        <v>3</v>
      </c>
      <c r="L85" s="88">
        <v>10</v>
      </c>
      <c r="M85" s="96" t="s">
        <v>163</v>
      </c>
      <c r="N85" s="89">
        <v>0</v>
      </c>
      <c r="O85" s="45">
        <f>O86</f>
        <v>2062.4</v>
      </c>
      <c r="P85" s="45">
        <f t="shared" ref="P85:U85" si="25">P86</f>
        <v>0</v>
      </c>
      <c r="Q85" s="45">
        <f t="shared" si="25"/>
        <v>0</v>
      </c>
      <c r="R85" s="45">
        <f t="shared" si="25"/>
        <v>2062.4</v>
      </c>
      <c r="S85" s="45">
        <f t="shared" si="25"/>
        <v>0</v>
      </c>
      <c r="T85" s="45">
        <f t="shared" si="25"/>
        <v>2062.4</v>
      </c>
      <c r="U85" s="45">
        <f t="shared" si="25"/>
        <v>0</v>
      </c>
    </row>
    <row r="86" spans="1:21" ht="54" customHeight="1" x14ac:dyDescent="0.2">
      <c r="A86" s="18"/>
      <c r="B86" s="65"/>
      <c r="C86" s="66"/>
      <c r="D86" s="66"/>
      <c r="E86" s="28"/>
      <c r="F86" s="29"/>
      <c r="G86" s="29"/>
      <c r="H86" s="26"/>
      <c r="I86" s="84" t="s">
        <v>164</v>
      </c>
      <c r="J86" s="87">
        <v>657</v>
      </c>
      <c r="K86" s="88">
        <v>3</v>
      </c>
      <c r="L86" s="88">
        <v>10</v>
      </c>
      <c r="M86" s="81" t="s">
        <v>162</v>
      </c>
      <c r="N86" s="89"/>
      <c r="O86" s="45">
        <f>O87</f>
        <v>2062.4</v>
      </c>
      <c r="P86" s="45">
        <f t="shared" ref="P86:U86" si="26">P87</f>
        <v>0</v>
      </c>
      <c r="Q86" s="45">
        <f t="shared" si="26"/>
        <v>0</v>
      </c>
      <c r="R86" s="45">
        <f t="shared" si="26"/>
        <v>2062.4</v>
      </c>
      <c r="S86" s="45">
        <f t="shared" si="26"/>
        <v>0</v>
      </c>
      <c r="T86" s="45">
        <f t="shared" si="26"/>
        <v>2062.4</v>
      </c>
      <c r="U86" s="45">
        <f t="shared" si="26"/>
        <v>0</v>
      </c>
    </row>
    <row r="87" spans="1:21" ht="57.75" customHeight="1" x14ac:dyDescent="0.2">
      <c r="A87" s="18"/>
      <c r="B87" s="51"/>
      <c r="C87" s="47"/>
      <c r="D87" s="47"/>
      <c r="E87" s="28"/>
      <c r="F87" s="29"/>
      <c r="G87" s="29"/>
      <c r="H87" s="26"/>
      <c r="I87" s="86" t="s">
        <v>89</v>
      </c>
      <c r="J87" s="87">
        <v>657</v>
      </c>
      <c r="K87" s="88">
        <v>3</v>
      </c>
      <c r="L87" s="88">
        <v>10</v>
      </c>
      <c r="M87" s="81" t="s">
        <v>161</v>
      </c>
      <c r="N87" s="89">
        <v>0</v>
      </c>
      <c r="O87" s="45">
        <f>O88</f>
        <v>2062.4</v>
      </c>
      <c r="P87" s="45">
        <f t="shared" ref="P87:Q87" si="27">P88</f>
        <v>0</v>
      </c>
      <c r="Q87" s="45">
        <f t="shared" si="27"/>
        <v>0</v>
      </c>
      <c r="R87" s="45">
        <f t="shared" ref="R87:S87" si="28">R88</f>
        <v>2062.4</v>
      </c>
      <c r="S87" s="45">
        <f t="shared" si="28"/>
        <v>0</v>
      </c>
      <c r="T87" s="45">
        <f t="shared" ref="T87:U87" si="29">T88</f>
        <v>2062.4</v>
      </c>
      <c r="U87" s="45">
        <f t="shared" si="29"/>
        <v>0</v>
      </c>
    </row>
    <row r="88" spans="1:21" ht="30" customHeight="1" x14ac:dyDescent="0.2">
      <c r="A88" s="18"/>
      <c r="B88" s="52"/>
      <c r="C88" s="53"/>
      <c r="D88" s="53"/>
      <c r="E88" s="28"/>
      <c r="F88" s="29"/>
      <c r="G88" s="29"/>
      <c r="H88" s="26"/>
      <c r="I88" s="86" t="s">
        <v>184</v>
      </c>
      <c r="J88" s="87">
        <v>657</v>
      </c>
      <c r="K88" s="88">
        <v>3</v>
      </c>
      <c r="L88" s="88">
        <v>10</v>
      </c>
      <c r="M88" s="81" t="s">
        <v>161</v>
      </c>
      <c r="N88" s="89">
        <v>200</v>
      </c>
      <c r="O88" s="45">
        <f>O89</f>
        <v>2062.4</v>
      </c>
      <c r="P88" s="45">
        <f t="shared" ref="P88:U88" si="30">P89</f>
        <v>0</v>
      </c>
      <c r="Q88" s="45">
        <f t="shared" si="30"/>
        <v>0</v>
      </c>
      <c r="R88" s="45">
        <v>2062.4</v>
      </c>
      <c r="S88" s="45">
        <f t="shared" si="30"/>
        <v>0</v>
      </c>
      <c r="T88" s="45">
        <v>2062.4</v>
      </c>
      <c r="U88" s="45">
        <f t="shared" si="30"/>
        <v>0</v>
      </c>
    </row>
    <row r="89" spans="1:21" ht="30.75" customHeight="1" x14ac:dyDescent="0.2">
      <c r="A89" s="18"/>
      <c r="B89" s="51"/>
      <c r="C89" s="47"/>
      <c r="D89" s="47"/>
      <c r="E89" s="28"/>
      <c r="F89" s="29"/>
      <c r="G89" s="29"/>
      <c r="H89" s="26"/>
      <c r="I89" s="86" t="s">
        <v>7</v>
      </c>
      <c r="J89" s="87">
        <v>657</v>
      </c>
      <c r="K89" s="88">
        <v>3</v>
      </c>
      <c r="L89" s="88">
        <v>10</v>
      </c>
      <c r="M89" s="81" t="s">
        <v>161</v>
      </c>
      <c r="N89" s="89">
        <v>240</v>
      </c>
      <c r="O89" s="45">
        <v>2062.4</v>
      </c>
      <c r="P89" s="45">
        <v>0</v>
      </c>
      <c r="Q89" s="70"/>
      <c r="R89" s="45">
        <v>1904.2</v>
      </c>
      <c r="S89" s="45">
        <v>0</v>
      </c>
      <c r="T89" s="45">
        <v>1904.2</v>
      </c>
      <c r="U89" s="45">
        <v>0</v>
      </c>
    </row>
    <row r="90" spans="1:21" ht="29.25" customHeight="1" x14ac:dyDescent="0.2">
      <c r="A90" s="18"/>
      <c r="B90" s="51"/>
      <c r="C90" s="47"/>
      <c r="D90" s="47"/>
      <c r="E90" s="28"/>
      <c r="F90" s="29"/>
      <c r="G90" s="29"/>
      <c r="H90" s="26"/>
      <c r="I90" s="86" t="s">
        <v>97</v>
      </c>
      <c r="J90" s="87">
        <v>657</v>
      </c>
      <c r="K90" s="88">
        <v>3</v>
      </c>
      <c r="L90" s="88">
        <v>10</v>
      </c>
      <c r="M90" s="97" t="s">
        <v>22</v>
      </c>
      <c r="N90" s="89">
        <v>0</v>
      </c>
      <c r="O90" s="45">
        <f>O91</f>
        <v>1800</v>
      </c>
      <c r="P90" s="45">
        <f>P91</f>
        <v>0</v>
      </c>
      <c r="Q90" s="45" t="e">
        <f>#REF!</f>
        <v>#REF!</v>
      </c>
      <c r="R90" s="45">
        <f>R91</f>
        <v>1800</v>
      </c>
      <c r="S90" s="45">
        <f>S91</f>
        <v>0</v>
      </c>
      <c r="T90" s="45">
        <f>T91</f>
        <v>1800</v>
      </c>
      <c r="U90" s="45">
        <f>U91</f>
        <v>0</v>
      </c>
    </row>
    <row r="91" spans="1:21" ht="31.5" customHeight="1" x14ac:dyDescent="0.2">
      <c r="A91" s="18"/>
      <c r="B91" s="51"/>
      <c r="C91" s="47"/>
      <c r="D91" s="47"/>
      <c r="E91" s="28"/>
      <c r="F91" s="29"/>
      <c r="G91" s="29"/>
      <c r="H91" s="26"/>
      <c r="I91" s="86" t="s">
        <v>109</v>
      </c>
      <c r="J91" s="87">
        <v>657</v>
      </c>
      <c r="K91" s="88">
        <v>3</v>
      </c>
      <c r="L91" s="88">
        <v>10</v>
      </c>
      <c r="M91" s="97" t="s">
        <v>23</v>
      </c>
      <c r="N91" s="89">
        <v>0</v>
      </c>
      <c r="O91" s="45">
        <f>O92</f>
        <v>1800</v>
      </c>
      <c r="P91" s="45">
        <f t="shared" ref="P91:U91" si="31">P93</f>
        <v>0</v>
      </c>
      <c r="Q91" s="45">
        <f t="shared" si="31"/>
        <v>0</v>
      </c>
      <c r="R91" s="45">
        <f>R92</f>
        <v>1800</v>
      </c>
      <c r="S91" s="45">
        <f t="shared" si="31"/>
        <v>0</v>
      </c>
      <c r="T91" s="45">
        <f>T92</f>
        <v>1800</v>
      </c>
      <c r="U91" s="45">
        <f t="shared" si="31"/>
        <v>0</v>
      </c>
    </row>
    <row r="92" spans="1:21" ht="38.25" customHeight="1" x14ac:dyDescent="0.2">
      <c r="A92" s="18"/>
      <c r="B92" s="77"/>
      <c r="C92" s="78"/>
      <c r="D92" s="78"/>
      <c r="E92" s="28"/>
      <c r="F92" s="29"/>
      <c r="G92" s="29"/>
      <c r="H92" s="26"/>
      <c r="I92" s="103" t="s">
        <v>165</v>
      </c>
      <c r="J92" s="87">
        <v>657</v>
      </c>
      <c r="K92" s="88">
        <v>3</v>
      </c>
      <c r="L92" s="88">
        <v>10</v>
      </c>
      <c r="M92" s="97" t="s">
        <v>24</v>
      </c>
      <c r="N92" s="89">
        <v>0</v>
      </c>
      <c r="O92" s="45">
        <f>O93</f>
        <v>1800</v>
      </c>
      <c r="P92" s="45">
        <v>0</v>
      </c>
      <c r="Q92" s="45"/>
      <c r="R92" s="45">
        <f>R93</f>
        <v>1800</v>
      </c>
      <c r="S92" s="45">
        <v>0</v>
      </c>
      <c r="T92" s="45">
        <f>T93</f>
        <v>1800</v>
      </c>
      <c r="U92" s="45"/>
    </row>
    <row r="93" spans="1:21" ht="28.5" customHeight="1" x14ac:dyDescent="0.2">
      <c r="A93" s="18"/>
      <c r="B93" s="52"/>
      <c r="C93" s="53"/>
      <c r="D93" s="53"/>
      <c r="E93" s="28"/>
      <c r="F93" s="29"/>
      <c r="G93" s="29"/>
      <c r="H93" s="26"/>
      <c r="I93" s="86" t="s">
        <v>184</v>
      </c>
      <c r="J93" s="87">
        <v>657</v>
      </c>
      <c r="K93" s="88">
        <v>3</v>
      </c>
      <c r="L93" s="88">
        <v>10</v>
      </c>
      <c r="M93" s="97" t="s">
        <v>24</v>
      </c>
      <c r="N93" s="89">
        <v>200</v>
      </c>
      <c r="O93" s="45">
        <f>O94</f>
        <v>1800</v>
      </c>
      <c r="P93" s="45">
        <f t="shared" ref="P93:U93" si="32">P94</f>
        <v>0</v>
      </c>
      <c r="Q93" s="45">
        <f t="shared" si="32"/>
        <v>0</v>
      </c>
      <c r="R93" s="45">
        <f>R94</f>
        <v>1800</v>
      </c>
      <c r="S93" s="45">
        <f t="shared" si="32"/>
        <v>0</v>
      </c>
      <c r="T93" s="45">
        <f>T94</f>
        <v>1800</v>
      </c>
      <c r="U93" s="45">
        <f t="shared" si="32"/>
        <v>0</v>
      </c>
    </row>
    <row r="94" spans="1:21" ht="33" customHeight="1" x14ac:dyDescent="0.2">
      <c r="A94" s="18"/>
      <c r="B94" s="51"/>
      <c r="C94" s="47"/>
      <c r="D94" s="47"/>
      <c r="E94" s="28"/>
      <c r="F94" s="29"/>
      <c r="G94" s="29"/>
      <c r="H94" s="26"/>
      <c r="I94" s="86" t="s">
        <v>7</v>
      </c>
      <c r="J94" s="87">
        <v>657</v>
      </c>
      <c r="K94" s="88">
        <v>3</v>
      </c>
      <c r="L94" s="88">
        <v>10</v>
      </c>
      <c r="M94" s="97" t="s">
        <v>24</v>
      </c>
      <c r="N94" s="89">
        <v>240</v>
      </c>
      <c r="O94" s="45">
        <v>1800</v>
      </c>
      <c r="P94" s="45">
        <v>0</v>
      </c>
      <c r="Q94" s="70"/>
      <c r="R94" s="45">
        <v>1800</v>
      </c>
      <c r="S94" s="45">
        <v>0</v>
      </c>
      <c r="T94" s="45">
        <v>1800</v>
      </c>
      <c r="U94" s="45">
        <v>0</v>
      </c>
    </row>
    <row r="95" spans="1:21" ht="30" customHeight="1" x14ac:dyDescent="0.2">
      <c r="A95" s="18"/>
      <c r="B95" s="51"/>
      <c r="C95" s="47"/>
      <c r="D95" s="47"/>
      <c r="E95" s="28"/>
      <c r="F95" s="29"/>
      <c r="G95" s="29"/>
      <c r="H95" s="26"/>
      <c r="I95" s="29" t="s">
        <v>25</v>
      </c>
      <c r="J95" s="87">
        <v>657</v>
      </c>
      <c r="K95" s="88">
        <v>3</v>
      </c>
      <c r="L95" s="88">
        <v>14</v>
      </c>
      <c r="M95" s="85" t="s">
        <v>66</v>
      </c>
      <c r="N95" s="89">
        <v>0</v>
      </c>
      <c r="O95" s="45">
        <f>O96</f>
        <v>49</v>
      </c>
      <c r="P95" s="45">
        <v>0</v>
      </c>
      <c r="Q95" s="70"/>
      <c r="R95" s="45">
        <f t="shared" ref="R95" si="33">R96</f>
        <v>49</v>
      </c>
      <c r="S95" s="45">
        <v>0</v>
      </c>
      <c r="T95" s="45">
        <f t="shared" ref="T95" si="34">T96</f>
        <v>49</v>
      </c>
      <c r="U95" s="45">
        <v>0</v>
      </c>
    </row>
    <row r="96" spans="1:21" ht="31.5" customHeight="1" x14ac:dyDescent="0.2">
      <c r="A96" s="18"/>
      <c r="B96" s="51"/>
      <c r="C96" s="47"/>
      <c r="D96" s="47"/>
      <c r="E96" s="28"/>
      <c r="F96" s="29"/>
      <c r="G96" s="29"/>
      <c r="H96" s="26"/>
      <c r="I96" s="31" t="s">
        <v>80</v>
      </c>
      <c r="J96" s="87">
        <v>657</v>
      </c>
      <c r="K96" s="88">
        <v>3</v>
      </c>
      <c r="L96" s="88">
        <v>14</v>
      </c>
      <c r="M96" s="85" t="s">
        <v>26</v>
      </c>
      <c r="N96" s="89">
        <v>0</v>
      </c>
      <c r="O96" s="45">
        <f>O98+O101</f>
        <v>49</v>
      </c>
      <c r="P96" s="45">
        <v>0</v>
      </c>
      <c r="Q96" s="70"/>
      <c r="R96" s="45">
        <v>49</v>
      </c>
      <c r="S96" s="45">
        <v>0</v>
      </c>
      <c r="T96" s="45">
        <v>49</v>
      </c>
      <c r="U96" s="45">
        <v>0</v>
      </c>
    </row>
    <row r="97" spans="1:21" ht="42" customHeight="1" x14ac:dyDescent="0.2">
      <c r="A97" s="18"/>
      <c r="B97" s="51"/>
      <c r="C97" s="47"/>
      <c r="D97" s="47"/>
      <c r="E97" s="28"/>
      <c r="F97" s="29"/>
      <c r="G97" s="29"/>
      <c r="H97" s="26"/>
      <c r="I97" s="31" t="s">
        <v>84</v>
      </c>
      <c r="J97" s="87">
        <v>657</v>
      </c>
      <c r="K97" s="88">
        <v>3</v>
      </c>
      <c r="L97" s="88">
        <v>14</v>
      </c>
      <c r="M97" s="85" t="s">
        <v>27</v>
      </c>
      <c r="N97" s="89">
        <v>0</v>
      </c>
      <c r="O97" s="45">
        <f>O98+O101</f>
        <v>49</v>
      </c>
      <c r="P97" s="45">
        <v>0</v>
      </c>
      <c r="Q97" s="70"/>
      <c r="R97" s="45">
        <v>49</v>
      </c>
      <c r="S97" s="45">
        <v>0</v>
      </c>
      <c r="T97" s="45">
        <v>49</v>
      </c>
      <c r="U97" s="45">
        <v>0</v>
      </c>
    </row>
    <row r="98" spans="1:21" ht="48.75" customHeight="1" x14ac:dyDescent="0.2">
      <c r="A98" s="18"/>
      <c r="B98" s="51"/>
      <c r="C98" s="47"/>
      <c r="D98" s="47"/>
      <c r="E98" s="28"/>
      <c r="F98" s="29"/>
      <c r="G98" s="29"/>
      <c r="H98" s="26"/>
      <c r="I98" s="31" t="s">
        <v>98</v>
      </c>
      <c r="J98" s="87">
        <v>657</v>
      </c>
      <c r="K98" s="88">
        <v>3</v>
      </c>
      <c r="L98" s="88">
        <v>14</v>
      </c>
      <c r="M98" s="85" t="s">
        <v>28</v>
      </c>
      <c r="N98" s="89">
        <v>0</v>
      </c>
      <c r="O98" s="45">
        <f>O99</f>
        <v>24.5</v>
      </c>
      <c r="P98" s="45">
        <f t="shared" ref="P98:U98" si="35">P99</f>
        <v>0</v>
      </c>
      <c r="Q98" s="45">
        <f t="shared" si="35"/>
        <v>0</v>
      </c>
      <c r="R98" s="45">
        <f t="shared" si="35"/>
        <v>24.45</v>
      </c>
      <c r="S98" s="45">
        <f t="shared" si="35"/>
        <v>0</v>
      </c>
      <c r="T98" s="45">
        <f t="shared" si="35"/>
        <v>24.45</v>
      </c>
      <c r="U98" s="45">
        <f t="shared" si="35"/>
        <v>0</v>
      </c>
    </row>
    <row r="99" spans="1:21" ht="33.75" customHeight="1" x14ac:dyDescent="0.2">
      <c r="A99" s="18"/>
      <c r="B99" s="52"/>
      <c r="C99" s="53"/>
      <c r="D99" s="53"/>
      <c r="E99" s="28"/>
      <c r="F99" s="29"/>
      <c r="G99" s="29"/>
      <c r="H99" s="26"/>
      <c r="I99" s="86" t="s">
        <v>184</v>
      </c>
      <c r="J99" s="87">
        <v>657</v>
      </c>
      <c r="K99" s="88">
        <v>3</v>
      </c>
      <c r="L99" s="88">
        <v>14</v>
      </c>
      <c r="M99" s="85" t="s">
        <v>28</v>
      </c>
      <c r="N99" s="89">
        <v>200</v>
      </c>
      <c r="O99" s="45">
        <f>O100</f>
        <v>24.5</v>
      </c>
      <c r="P99" s="45">
        <f t="shared" ref="P99:U99" si="36">P100</f>
        <v>0</v>
      </c>
      <c r="Q99" s="45">
        <f t="shared" si="36"/>
        <v>0</v>
      </c>
      <c r="R99" s="45">
        <f t="shared" si="36"/>
        <v>24.45</v>
      </c>
      <c r="S99" s="45">
        <f t="shared" si="36"/>
        <v>0</v>
      </c>
      <c r="T99" s="45">
        <f t="shared" si="36"/>
        <v>24.45</v>
      </c>
      <c r="U99" s="45">
        <f t="shared" si="36"/>
        <v>0</v>
      </c>
    </row>
    <row r="100" spans="1:21" ht="28.5" customHeight="1" x14ac:dyDescent="0.2">
      <c r="A100" s="18"/>
      <c r="B100" s="51"/>
      <c r="C100" s="47"/>
      <c r="D100" s="47"/>
      <c r="E100" s="28"/>
      <c r="F100" s="29"/>
      <c r="G100" s="29"/>
      <c r="H100" s="26"/>
      <c r="I100" s="86" t="s">
        <v>7</v>
      </c>
      <c r="J100" s="87">
        <v>657</v>
      </c>
      <c r="K100" s="88">
        <v>3</v>
      </c>
      <c r="L100" s="88">
        <v>14</v>
      </c>
      <c r="M100" s="85" t="s">
        <v>28</v>
      </c>
      <c r="N100" s="89">
        <v>240</v>
      </c>
      <c r="O100" s="45">
        <v>24.5</v>
      </c>
      <c r="P100" s="45">
        <v>0</v>
      </c>
      <c r="Q100" s="70"/>
      <c r="R100" s="45">
        <v>24.45</v>
      </c>
      <c r="S100" s="45">
        <v>0</v>
      </c>
      <c r="T100" s="45">
        <v>24.45</v>
      </c>
      <c r="U100" s="45">
        <v>0</v>
      </c>
    </row>
    <row r="101" spans="1:21" ht="48.75" customHeight="1" x14ac:dyDescent="0.2">
      <c r="A101" s="18"/>
      <c r="B101" s="51"/>
      <c r="C101" s="47"/>
      <c r="D101" s="47"/>
      <c r="E101" s="28"/>
      <c r="F101" s="29"/>
      <c r="G101" s="29"/>
      <c r="H101" s="26"/>
      <c r="I101" s="86" t="s">
        <v>99</v>
      </c>
      <c r="J101" s="87">
        <v>657</v>
      </c>
      <c r="K101" s="88">
        <v>3</v>
      </c>
      <c r="L101" s="88">
        <v>14</v>
      </c>
      <c r="M101" s="97" t="s">
        <v>29</v>
      </c>
      <c r="N101" s="89">
        <v>0</v>
      </c>
      <c r="O101" s="45">
        <f>O102</f>
        <v>24.5</v>
      </c>
      <c r="P101" s="45">
        <f t="shared" ref="P101:U101" si="37">P102</f>
        <v>0</v>
      </c>
      <c r="Q101" s="45">
        <f t="shared" si="37"/>
        <v>0</v>
      </c>
      <c r="R101" s="45">
        <f t="shared" si="37"/>
        <v>24.45</v>
      </c>
      <c r="S101" s="45">
        <f t="shared" si="37"/>
        <v>0</v>
      </c>
      <c r="T101" s="45">
        <f t="shared" si="37"/>
        <v>24.45</v>
      </c>
      <c r="U101" s="45">
        <f t="shared" si="37"/>
        <v>0</v>
      </c>
    </row>
    <row r="102" spans="1:21" ht="34.5" customHeight="1" x14ac:dyDescent="0.2">
      <c r="A102" s="18"/>
      <c r="B102" s="52"/>
      <c r="C102" s="53"/>
      <c r="D102" s="53"/>
      <c r="E102" s="28"/>
      <c r="F102" s="29"/>
      <c r="G102" s="29"/>
      <c r="H102" s="26"/>
      <c r="I102" s="86" t="s">
        <v>184</v>
      </c>
      <c r="J102" s="87">
        <v>657</v>
      </c>
      <c r="K102" s="88">
        <v>3</v>
      </c>
      <c r="L102" s="88">
        <v>14</v>
      </c>
      <c r="M102" s="97" t="s">
        <v>29</v>
      </c>
      <c r="N102" s="89">
        <v>200</v>
      </c>
      <c r="O102" s="45">
        <f>O103</f>
        <v>24.5</v>
      </c>
      <c r="P102" s="45">
        <f t="shared" ref="P102:U102" si="38">P103</f>
        <v>0</v>
      </c>
      <c r="Q102" s="45">
        <f t="shared" si="38"/>
        <v>0</v>
      </c>
      <c r="R102" s="45">
        <f t="shared" si="38"/>
        <v>24.45</v>
      </c>
      <c r="S102" s="45">
        <f t="shared" si="38"/>
        <v>0</v>
      </c>
      <c r="T102" s="45">
        <f t="shared" si="38"/>
        <v>24.45</v>
      </c>
      <c r="U102" s="45">
        <f t="shared" si="38"/>
        <v>0</v>
      </c>
    </row>
    <row r="103" spans="1:21" ht="28.5" customHeight="1" x14ac:dyDescent="0.2">
      <c r="A103" s="18"/>
      <c r="B103" s="51"/>
      <c r="C103" s="47"/>
      <c r="D103" s="47"/>
      <c r="E103" s="28"/>
      <c r="F103" s="29"/>
      <c r="G103" s="29"/>
      <c r="H103" s="26"/>
      <c r="I103" s="86" t="s">
        <v>7</v>
      </c>
      <c r="J103" s="87">
        <v>657</v>
      </c>
      <c r="K103" s="88">
        <v>3</v>
      </c>
      <c r="L103" s="88">
        <v>14</v>
      </c>
      <c r="M103" s="97" t="s">
        <v>29</v>
      </c>
      <c r="N103" s="89">
        <v>240</v>
      </c>
      <c r="O103" s="45">
        <v>24.5</v>
      </c>
      <c r="P103" s="45">
        <v>0</v>
      </c>
      <c r="Q103" s="70"/>
      <c r="R103" s="45">
        <v>24.45</v>
      </c>
      <c r="S103" s="45">
        <v>0</v>
      </c>
      <c r="T103" s="45">
        <v>24.45</v>
      </c>
      <c r="U103" s="45">
        <v>0</v>
      </c>
    </row>
    <row r="104" spans="1:21" ht="19.5" customHeight="1" x14ac:dyDescent="0.2">
      <c r="A104" s="18"/>
      <c r="B104" s="51"/>
      <c r="C104" s="47"/>
      <c r="D104" s="47"/>
      <c r="E104" s="28"/>
      <c r="F104" s="29"/>
      <c r="G104" s="29"/>
      <c r="H104" s="26"/>
      <c r="I104" s="107" t="s">
        <v>30</v>
      </c>
      <c r="J104" s="93">
        <v>657</v>
      </c>
      <c r="K104" s="94">
        <v>4</v>
      </c>
      <c r="L104" s="94">
        <v>0</v>
      </c>
      <c r="M104" s="16" t="s">
        <v>66</v>
      </c>
      <c r="N104" s="95">
        <v>0</v>
      </c>
      <c r="O104" s="69">
        <f>O105+O121+O134+O114</f>
        <v>17664.599999999999</v>
      </c>
      <c r="P104" s="69">
        <f t="shared" ref="P104:U104" si="39">P105+P121+P134+P114</f>
        <v>0</v>
      </c>
      <c r="Q104" s="69">
        <f t="shared" si="39"/>
        <v>18</v>
      </c>
      <c r="R104" s="69">
        <f t="shared" si="39"/>
        <v>19851.599999999999</v>
      </c>
      <c r="S104" s="69">
        <f t="shared" si="39"/>
        <v>0</v>
      </c>
      <c r="T104" s="69">
        <f t="shared" si="39"/>
        <v>15851.6</v>
      </c>
      <c r="U104" s="69">
        <f t="shared" si="39"/>
        <v>0</v>
      </c>
    </row>
    <row r="105" spans="1:21" ht="19.5" customHeight="1" x14ac:dyDescent="0.2">
      <c r="A105" s="18"/>
      <c r="B105" s="51"/>
      <c r="C105" s="47"/>
      <c r="D105" s="47"/>
      <c r="E105" s="28"/>
      <c r="F105" s="29"/>
      <c r="G105" s="29"/>
      <c r="H105" s="26"/>
      <c r="I105" s="29" t="s">
        <v>31</v>
      </c>
      <c r="J105" s="87">
        <v>657</v>
      </c>
      <c r="K105" s="88">
        <v>4</v>
      </c>
      <c r="L105" s="88">
        <v>8</v>
      </c>
      <c r="M105" s="85" t="s">
        <v>66</v>
      </c>
      <c r="N105" s="89">
        <v>0</v>
      </c>
      <c r="O105" s="45">
        <f>O106</f>
        <v>5921.1</v>
      </c>
      <c r="P105" s="45">
        <v>0</v>
      </c>
      <c r="Q105" s="70"/>
      <c r="R105" s="45">
        <f t="shared" ref="R105" si="40">R106</f>
        <v>5792</v>
      </c>
      <c r="S105" s="45">
        <v>0</v>
      </c>
      <c r="T105" s="45">
        <f t="shared" ref="T105" si="41">T106</f>
        <v>5434.5</v>
      </c>
      <c r="U105" s="45">
        <v>0</v>
      </c>
    </row>
    <row r="106" spans="1:21" ht="28.5" customHeight="1" x14ac:dyDescent="0.2">
      <c r="A106" s="18"/>
      <c r="B106" s="51"/>
      <c r="C106" s="47"/>
      <c r="D106" s="47"/>
      <c r="E106" s="28"/>
      <c r="F106" s="29"/>
      <c r="G106" s="29"/>
      <c r="H106" s="26"/>
      <c r="I106" s="103" t="s">
        <v>166</v>
      </c>
      <c r="J106" s="87">
        <v>657</v>
      </c>
      <c r="K106" s="88">
        <v>4</v>
      </c>
      <c r="L106" s="88">
        <v>8</v>
      </c>
      <c r="M106" s="81" t="s">
        <v>32</v>
      </c>
      <c r="N106" s="89">
        <v>0</v>
      </c>
      <c r="O106" s="45">
        <f>O107</f>
        <v>5921.1</v>
      </c>
      <c r="P106" s="45">
        <f t="shared" ref="P106:U106" si="42">P107+P116</f>
        <v>0</v>
      </c>
      <c r="Q106" s="45">
        <f t="shared" si="42"/>
        <v>0</v>
      </c>
      <c r="R106" s="45">
        <f>R107</f>
        <v>5792</v>
      </c>
      <c r="S106" s="45">
        <f t="shared" si="42"/>
        <v>0</v>
      </c>
      <c r="T106" s="45">
        <f>T107</f>
        <v>5434.5</v>
      </c>
      <c r="U106" s="45">
        <f t="shared" si="42"/>
        <v>0</v>
      </c>
    </row>
    <row r="107" spans="1:21" ht="20.25" customHeight="1" x14ac:dyDescent="0.2">
      <c r="A107" s="18"/>
      <c r="B107" s="51"/>
      <c r="C107" s="47"/>
      <c r="D107" s="47"/>
      <c r="E107" s="28"/>
      <c r="F107" s="29"/>
      <c r="G107" s="29"/>
      <c r="H107" s="26"/>
      <c r="I107" s="29" t="s">
        <v>81</v>
      </c>
      <c r="J107" s="87">
        <v>657</v>
      </c>
      <c r="K107" s="88">
        <v>4</v>
      </c>
      <c r="L107" s="88">
        <v>8</v>
      </c>
      <c r="M107" s="85" t="s">
        <v>33</v>
      </c>
      <c r="N107" s="89">
        <v>0</v>
      </c>
      <c r="O107" s="45">
        <f>O109</f>
        <v>5921.1</v>
      </c>
      <c r="P107" s="45">
        <v>0</v>
      </c>
      <c r="Q107" s="70"/>
      <c r="R107" s="45">
        <f t="shared" ref="R107" si="43">R109</f>
        <v>5792</v>
      </c>
      <c r="S107" s="45">
        <v>0</v>
      </c>
      <c r="T107" s="45">
        <f t="shared" ref="T107" si="44">T109</f>
        <v>5434.5</v>
      </c>
      <c r="U107" s="45">
        <v>0</v>
      </c>
    </row>
    <row r="108" spans="1:21" ht="31.5" customHeight="1" x14ac:dyDescent="0.2">
      <c r="A108" s="18"/>
      <c r="B108" s="51"/>
      <c r="C108" s="47"/>
      <c r="D108" s="47"/>
      <c r="E108" s="28"/>
      <c r="F108" s="29"/>
      <c r="G108" s="29"/>
      <c r="H108" s="26"/>
      <c r="I108" s="108" t="s">
        <v>34</v>
      </c>
      <c r="J108" s="87">
        <v>657</v>
      </c>
      <c r="K108" s="88">
        <v>4</v>
      </c>
      <c r="L108" s="88">
        <v>8</v>
      </c>
      <c r="M108" s="98" t="s">
        <v>35</v>
      </c>
      <c r="N108" s="89">
        <v>0</v>
      </c>
      <c r="O108" s="45">
        <f>O109</f>
        <v>5921.1</v>
      </c>
      <c r="P108" s="45">
        <v>0</v>
      </c>
      <c r="Q108" s="70"/>
      <c r="R108" s="45">
        <f t="shared" ref="R108" si="45">R109</f>
        <v>5792</v>
      </c>
      <c r="S108" s="45">
        <v>0</v>
      </c>
      <c r="T108" s="45">
        <f t="shared" ref="T108" si="46">T109</f>
        <v>5434.5</v>
      </c>
      <c r="U108" s="45">
        <v>0</v>
      </c>
    </row>
    <row r="109" spans="1:21" ht="45.75" customHeight="1" x14ac:dyDescent="0.2">
      <c r="A109" s="18"/>
      <c r="B109" s="51"/>
      <c r="C109" s="47"/>
      <c r="D109" s="47"/>
      <c r="E109" s="28"/>
      <c r="F109" s="29"/>
      <c r="G109" s="29"/>
      <c r="H109" s="26"/>
      <c r="I109" s="108" t="s">
        <v>82</v>
      </c>
      <c r="J109" s="87">
        <v>657</v>
      </c>
      <c r="K109" s="88">
        <v>4</v>
      </c>
      <c r="L109" s="88">
        <v>8</v>
      </c>
      <c r="M109" s="81" t="s">
        <v>36</v>
      </c>
      <c r="N109" s="89">
        <v>0</v>
      </c>
      <c r="O109" s="45">
        <f>O113+O111</f>
        <v>5921.1</v>
      </c>
      <c r="P109" s="45">
        <v>0</v>
      </c>
      <c r="Q109" s="70"/>
      <c r="R109" s="45">
        <f>R113+R111</f>
        <v>5792</v>
      </c>
      <c r="S109" s="45">
        <v>0</v>
      </c>
      <c r="T109" s="45">
        <f>T113+T111</f>
        <v>5434.5</v>
      </c>
      <c r="U109" s="45">
        <v>0</v>
      </c>
    </row>
    <row r="110" spans="1:21" ht="45.75" customHeight="1" x14ac:dyDescent="0.2">
      <c r="A110" s="18"/>
      <c r="B110" s="77"/>
      <c r="C110" s="78"/>
      <c r="D110" s="78"/>
      <c r="E110" s="28"/>
      <c r="F110" s="29"/>
      <c r="G110" s="29"/>
      <c r="H110" s="26"/>
      <c r="I110" s="86" t="s">
        <v>184</v>
      </c>
      <c r="J110" s="87">
        <v>657</v>
      </c>
      <c r="K110" s="88">
        <v>4</v>
      </c>
      <c r="L110" s="88">
        <v>8</v>
      </c>
      <c r="M110" s="81" t="s">
        <v>36</v>
      </c>
      <c r="N110" s="89">
        <v>200</v>
      </c>
      <c r="O110" s="45">
        <f>O111</f>
        <v>1129.0999999999999</v>
      </c>
      <c r="P110" s="45">
        <v>0</v>
      </c>
      <c r="Q110" s="70"/>
      <c r="R110" s="45">
        <f>R111</f>
        <v>1000</v>
      </c>
      <c r="S110" s="45">
        <v>0</v>
      </c>
      <c r="T110" s="45">
        <f>T111</f>
        <v>642.5</v>
      </c>
      <c r="U110" s="45">
        <v>0</v>
      </c>
    </row>
    <row r="111" spans="1:21" ht="45.75" customHeight="1" x14ac:dyDescent="0.2">
      <c r="A111" s="18"/>
      <c r="B111" s="77"/>
      <c r="C111" s="78"/>
      <c r="D111" s="78"/>
      <c r="E111" s="28"/>
      <c r="F111" s="29"/>
      <c r="G111" s="29"/>
      <c r="H111" s="26"/>
      <c r="I111" s="86" t="s">
        <v>7</v>
      </c>
      <c r="J111" s="87">
        <v>657</v>
      </c>
      <c r="K111" s="88">
        <v>4</v>
      </c>
      <c r="L111" s="88">
        <v>8</v>
      </c>
      <c r="M111" s="81" t="s">
        <v>36</v>
      </c>
      <c r="N111" s="89">
        <v>240</v>
      </c>
      <c r="O111" s="45">
        <v>1129.0999999999999</v>
      </c>
      <c r="P111" s="45">
        <v>0</v>
      </c>
      <c r="Q111" s="70"/>
      <c r="R111" s="45">
        <v>1000</v>
      </c>
      <c r="S111" s="45">
        <v>0</v>
      </c>
      <c r="T111" s="45">
        <v>642.5</v>
      </c>
      <c r="U111" s="45">
        <v>0</v>
      </c>
    </row>
    <row r="112" spans="1:21" ht="23.25" customHeight="1" x14ac:dyDescent="0.2">
      <c r="A112" s="18"/>
      <c r="B112" s="54"/>
      <c r="C112" s="55"/>
      <c r="D112" s="55"/>
      <c r="E112" s="28"/>
      <c r="F112" s="29"/>
      <c r="G112" s="29"/>
      <c r="H112" s="26"/>
      <c r="I112" s="86" t="s">
        <v>75</v>
      </c>
      <c r="J112" s="87">
        <v>657</v>
      </c>
      <c r="K112" s="88">
        <v>4</v>
      </c>
      <c r="L112" s="88">
        <v>8</v>
      </c>
      <c r="M112" s="81" t="s">
        <v>78</v>
      </c>
      <c r="N112" s="89">
        <v>800</v>
      </c>
      <c r="O112" s="45">
        <f>O113</f>
        <v>4792</v>
      </c>
      <c r="P112" s="45">
        <f t="shared" ref="P112:U112" si="47">P113</f>
        <v>0</v>
      </c>
      <c r="Q112" s="45">
        <f t="shared" si="47"/>
        <v>3721.7</v>
      </c>
      <c r="R112" s="45">
        <f t="shared" si="47"/>
        <v>4792</v>
      </c>
      <c r="S112" s="45">
        <f t="shared" si="47"/>
        <v>0</v>
      </c>
      <c r="T112" s="45">
        <f t="shared" si="47"/>
        <v>4792</v>
      </c>
      <c r="U112" s="45">
        <f t="shared" si="47"/>
        <v>0</v>
      </c>
    </row>
    <row r="113" spans="1:21" ht="38.25" customHeight="1" x14ac:dyDescent="0.2">
      <c r="A113" s="18"/>
      <c r="B113" s="51"/>
      <c r="C113" s="47"/>
      <c r="D113" s="47"/>
      <c r="E113" s="28"/>
      <c r="F113" s="29"/>
      <c r="G113" s="29"/>
      <c r="H113" s="26"/>
      <c r="I113" s="86" t="s">
        <v>72</v>
      </c>
      <c r="J113" s="87">
        <v>657</v>
      </c>
      <c r="K113" s="88">
        <v>4</v>
      </c>
      <c r="L113" s="88">
        <v>8</v>
      </c>
      <c r="M113" s="81" t="s">
        <v>36</v>
      </c>
      <c r="N113" s="89">
        <v>810</v>
      </c>
      <c r="O113" s="45">
        <v>4792</v>
      </c>
      <c r="P113" s="45">
        <v>0</v>
      </c>
      <c r="Q113" s="45">
        <v>3721.7</v>
      </c>
      <c r="R113" s="45">
        <v>4792</v>
      </c>
      <c r="S113" s="45">
        <v>0</v>
      </c>
      <c r="T113" s="45">
        <v>4792</v>
      </c>
      <c r="U113" s="45">
        <v>0</v>
      </c>
    </row>
    <row r="114" spans="1:21" ht="21" customHeight="1" x14ac:dyDescent="0.2">
      <c r="A114" s="18"/>
      <c r="B114" s="51"/>
      <c r="C114" s="47"/>
      <c r="D114" s="47"/>
      <c r="E114" s="28"/>
      <c r="F114" s="29"/>
      <c r="G114" s="29"/>
      <c r="H114" s="26">
        <v>810</v>
      </c>
      <c r="I114" s="29" t="s">
        <v>37</v>
      </c>
      <c r="J114" s="87">
        <v>657</v>
      </c>
      <c r="K114" s="88">
        <v>4</v>
      </c>
      <c r="L114" s="88">
        <v>9</v>
      </c>
      <c r="M114" s="85" t="s">
        <v>66</v>
      </c>
      <c r="N114" s="89">
        <v>0</v>
      </c>
      <c r="O114" s="45">
        <f>O115</f>
        <v>7233.3</v>
      </c>
      <c r="P114" s="45">
        <v>0</v>
      </c>
      <c r="Q114" s="70">
        <v>18</v>
      </c>
      <c r="R114" s="45">
        <f t="shared" ref="R114:R115" si="48">R115</f>
        <v>11149.4</v>
      </c>
      <c r="S114" s="45">
        <v>0</v>
      </c>
      <c r="T114" s="45">
        <f t="shared" ref="T114:T115" si="49">T115</f>
        <v>7506.9</v>
      </c>
      <c r="U114" s="45">
        <v>0</v>
      </c>
    </row>
    <row r="115" spans="1:21" ht="30" customHeight="1" x14ac:dyDescent="0.2">
      <c r="A115" s="18"/>
      <c r="B115" s="51"/>
      <c r="C115" s="47"/>
      <c r="D115" s="47"/>
      <c r="E115" s="117" t="s">
        <v>67</v>
      </c>
      <c r="F115" s="118"/>
      <c r="G115" s="118"/>
      <c r="H115" s="19">
        <v>244</v>
      </c>
      <c r="I115" s="103" t="s">
        <v>166</v>
      </c>
      <c r="J115" s="87">
        <v>657</v>
      </c>
      <c r="K115" s="88">
        <v>4</v>
      </c>
      <c r="L115" s="88">
        <v>9</v>
      </c>
      <c r="M115" s="81" t="s">
        <v>32</v>
      </c>
      <c r="N115" s="89">
        <v>0</v>
      </c>
      <c r="O115" s="45">
        <f>O116</f>
        <v>7233.3</v>
      </c>
      <c r="P115" s="45">
        <v>0</v>
      </c>
      <c r="Q115" s="70"/>
      <c r="R115" s="45">
        <f t="shared" si="48"/>
        <v>11149.4</v>
      </c>
      <c r="S115" s="45">
        <v>0</v>
      </c>
      <c r="T115" s="45">
        <f t="shared" si="49"/>
        <v>7506.9</v>
      </c>
      <c r="U115" s="45">
        <v>0</v>
      </c>
    </row>
    <row r="116" spans="1:21" ht="22.5" customHeight="1" x14ac:dyDescent="0.2">
      <c r="A116" s="18"/>
      <c r="B116" s="51"/>
      <c r="C116" s="47"/>
      <c r="D116" s="47"/>
      <c r="E116" s="18"/>
      <c r="F116" s="119" t="s">
        <v>68</v>
      </c>
      <c r="G116" s="119"/>
      <c r="H116" s="19">
        <v>244</v>
      </c>
      <c r="I116" s="86" t="s">
        <v>83</v>
      </c>
      <c r="J116" s="87">
        <v>657</v>
      </c>
      <c r="K116" s="88">
        <v>4</v>
      </c>
      <c r="L116" s="88">
        <v>9</v>
      </c>
      <c r="M116" s="85" t="s">
        <v>38</v>
      </c>
      <c r="N116" s="89">
        <v>0</v>
      </c>
      <c r="O116" s="45">
        <f>O118</f>
        <v>7233.3</v>
      </c>
      <c r="P116" s="45">
        <v>0</v>
      </c>
      <c r="Q116" s="70"/>
      <c r="R116" s="45">
        <f t="shared" ref="R116" si="50">R118</f>
        <v>11149.4</v>
      </c>
      <c r="S116" s="45">
        <v>0</v>
      </c>
      <c r="T116" s="45">
        <f t="shared" ref="T116" si="51">T118</f>
        <v>7506.9</v>
      </c>
      <c r="U116" s="45">
        <v>0</v>
      </c>
    </row>
    <row r="117" spans="1:21" ht="43.5" customHeight="1" x14ac:dyDescent="0.2">
      <c r="A117" s="18"/>
      <c r="B117" s="51"/>
      <c r="C117" s="47"/>
      <c r="D117" s="47"/>
      <c r="E117" s="18"/>
      <c r="F117" s="25"/>
      <c r="G117" s="25"/>
      <c r="H117" s="19"/>
      <c r="I117" s="109" t="s">
        <v>69</v>
      </c>
      <c r="J117" s="87">
        <v>657</v>
      </c>
      <c r="K117" s="88">
        <v>4</v>
      </c>
      <c r="L117" s="88">
        <v>9</v>
      </c>
      <c r="M117" s="81" t="s">
        <v>39</v>
      </c>
      <c r="N117" s="89">
        <v>0</v>
      </c>
      <c r="O117" s="45">
        <f>O118</f>
        <v>7233.3</v>
      </c>
      <c r="P117" s="45">
        <v>0</v>
      </c>
      <c r="Q117" s="70"/>
      <c r="R117" s="45">
        <f t="shared" ref="R117" si="52">R118</f>
        <v>11149.4</v>
      </c>
      <c r="S117" s="45">
        <v>0</v>
      </c>
      <c r="T117" s="45">
        <f t="shared" ref="T117" si="53">T118</f>
        <v>7506.9</v>
      </c>
      <c r="U117" s="45">
        <v>0</v>
      </c>
    </row>
    <row r="118" spans="1:21" ht="37.5" customHeight="1" x14ac:dyDescent="0.2">
      <c r="A118" s="18"/>
      <c r="B118" s="51"/>
      <c r="C118" s="47"/>
      <c r="D118" s="47"/>
      <c r="E118" s="30"/>
      <c r="F118" s="25"/>
      <c r="G118" s="25" t="s">
        <v>70</v>
      </c>
      <c r="H118" s="26">
        <v>244</v>
      </c>
      <c r="I118" s="109" t="s">
        <v>82</v>
      </c>
      <c r="J118" s="87">
        <v>657</v>
      </c>
      <c r="K118" s="88">
        <v>4</v>
      </c>
      <c r="L118" s="88">
        <v>9</v>
      </c>
      <c r="M118" s="81" t="s">
        <v>40</v>
      </c>
      <c r="N118" s="89">
        <v>0</v>
      </c>
      <c r="O118" s="45">
        <f>O120</f>
        <v>7233.3</v>
      </c>
      <c r="P118" s="45">
        <v>0</v>
      </c>
      <c r="Q118" s="70"/>
      <c r="R118" s="45">
        <f>R120</f>
        <v>11149.4</v>
      </c>
      <c r="S118" s="45">
        <v>0</v>
      </c>
      <c r="T118" s="45">
        <f>T120</f>
        <v>7506.9</v>
      </c>
      <c r="U118" s="45">
        <v>0</v>
      </c>
    </row>
    <row r="119" spans="1:21" ht="31.5" customHeight="1" x14ac:dyDescent="0.2">
      <c r="A119" s="18"/>
      <c r="B119" s="54"/>
      <c r="C119" s="55"/>
      <c r="D119" s="55"/>
      <c r="E119" s="28"/>
      <c r="F119" s="56"/>
      <c r="G119" s="56"/>
      <c r="H119" s="26"/>
      <c r="I119" s="86" t="s">
        <v>184</v>
      </c>
      <c r="J119" s="87">
        <v>657</v>
      </c>
      <c r="K119" s="88">
        <v>4</v>
      </c>
      <c r="L119" s="88">
        <v>9</v>
      </c>
      <c r="M119" s="81" t="s">
        <v>40</v>
      </c>
      <c r="N119" s="89">
        <v>200</v>
      </c>
      <c r="O119" s="45">
        <f>O120</f>
        <v>7233.3</v>
      </c>
      <c r="P119" s="45">
        <f t="shared" ref="P119:U119" si="54">P120</f>
        <v>0</v>
      </c>
      <c r="Q119" s="45">
        <f t="shared" si="54"/>
        <v>0</v>
      </c>
      <c r="R119" s="45">
        <f t="shared" si="54"/>
        <v>11149.4</v>
      </c>
      <c r="S119" s="45">
        <f t="shared" si="54"/>
        <v>0</v>
      </c>
      <c r="T119" s="45">
        <f t="shared" si="54"/>
        <v>7506.9</v>
      </c>
      <c r="U119" s="45">
        <f t="shared" si="54"/>
        <v>0</v>
      </c>
    </row>
    <row r="120" spans="1:21" ht="31.5" customHeight="1" x14ac:dyDescent="0.2">
      <c r="A120" s="18"/>
      <c r="B120" s="51"/>
      <c r="C120" s="47"/>
      <c r="D120" s="47"/>
      <c r="E120" s="28"/>
      <c r="F120" s="29"/>
      <c r="G120" s="29"/>
      <c r="H120" s="26">
        <v>244</v>
      </c>
      <c r="I120" s="86" t="s">
        <v>7</v>
      </c>
      <c r="J120" s="87">
        <v>657</v>
      </c>
      <c r="K120" s="88">
        <v>4</v>
      </c>
      <c r="L120" s="88">
        <v>9</v>
      </c>
      <c r="M120" s="81" t="s">
        <v>40</v>
      </c>
      <c r="N120" s="89">
        <v>240</v>
      </c>
      <c r="O120" s="45">
        <v>7233.3</v>
      </c>
      <c r="P120" s="45">
        <v>0</v>
      </c>
      <c r="Q120" s="70">
        <v>0</v>
      </c>
      <c r="R120" s="45">
        <v>11149.4</v>
      </c>
      <c r="S120" s="45">
        <v>0</v>
      </c>
      <c r="T120" s="45">
        <v>7506.9</v>
      </c>
      <c r="U120" s="45">
        <v>0</v>
      </c>
    </row>
    <row r="121" spans="1:21" ht="21" customHeight="1" x14ac:dyDescent="0.2">
      <c r="A121" s="18"/>
      <c r="B121" s="51"/>
      <c r="C121" s="47"/>
      <c r="D121" s="47"/>
      <c r="E121" s="28"/>
      <c r="F121" s="29"/>
      <c r="G121" s="29"/>
      <c r="H121" s="19"/>
      <c r="I121" s="86" t="s">
        <v>41</v>
      </c>
      <c r="J121" s="87">
        <v>657</v>
      </c>
      <c r="K121" s="88">
        <v>4</v>
      </c>
      <c r="L121" s="88">
        <v>10</v>
      </c>
      <c r="M121" s="85" t="s">
        <v>66</v>
      </c>
      <c r="N121" s="89">
        <v>0</v>
      </c>
      <c r="O121" s="45">
        <f>O122+O128</f>
        <v>2910.2</v>
      </c>
      <c r="P121" s="45">
        <f t="shared" ref="P121:U121" si="55">P122+P128</f>
        <v>0</v>
      </c>
      <c r="Q121" s="45">
        <f t="shared" si="55"/>
        <v>0</v>
      </c>
      <c r="R121" s="45">
        <f t="shared" si="55"/>
        <v>2910.2</v>
      </c>
      <c r="S121" s="45">
        <f t="shared" si="55"/>
        <v>0</v>
      </c>
      <c r="T121" s="45">
        <f t="shared" si="55"/>
        <v>2910.2</v>
      </c>
      <c r="U121" s="45">
        <f t="shared" si="55"/>
        <v>0</v>
      </c>
    </row>
    <row r="122" spans="1:21" ht="29.25" customHeight="1" x14ac:dyDescent="0.2">
      <c r="A122" s="18"/>
      <c r="B122" s="51"/>
      <c r="C122" s="47"/>
      <c r="D122" s="47"/>
      <c r="E122" s="28"/>
      <c r="F122" s="29"/>
      <c r="G122" s="29"/>
      <c r="H122" s="19"/>
      <c r="I122" s="110" t="s">
        <v>90</v>
      </c>
      <c r="J122" s="87">
        <v>657</v>
      </c>
      <c r="K122" s="88">
        <v>4</v>
      </c>
      <c r="L122" s="88">
        <v>10</v>
      </c>
      <c r="M122" s="81" t="s">
        <v>32</v>
      </c>
      <c r="N122" s="89">
        <v>0</v>
      </c>
      <c r="O122" s="45">
        <f>O123</f>
        <v>2401.1</v>
      </c>
      <c r="P122" s="45">
        <f t="shared" ref="P122:U125" si="56">P126</f>
        <v>0</v>
      </c>
      <c r="Q122" s="45">
        <f t="shared" si="56"/>
        <v>0</v>
      </c>
      <c r="R122" s="45">
        <f>R123</f>
        <v>2401.1</v>
      </c>
      <c r="S122" s="45">
        <f t="shared" si="56"/>
        <v>0</v>
      </c>
      <c r="T122" s="45">
        <f>T123</f>
        <v>2401.1</v>
      </c>
      <c r="U122" s="45">
        <f t="shared" si="56"/>
        <v>0</v>
      </c>
    </row>
    <row r="123" spans="1:21" ht="19.5" customHeight="1" x14ac:dyDescent="0.2">
      <c r="A123" s="18"/>
      <c r="B123" s="77"/>
      <c r="C123" s="78"/>
      <c r="D123" s="78"/>
      <c r="E123" s="28"/>
      <c r="F123" s="29"/>
      <c r="G123" s="29"/>
      <c r="H123" s="19"/>
      <c r="I123" s="103" t="s">
        <v>170</v>
      </c>
      <c r="J123" s="87">
        <v>657</v>
      </c>
      <c r="K123" s="88">
        <v>4</v>
      </c>
      <c r="L123" s="88">
        <v>10</v>
      </c>
      <c r="M123" s="81" t="s">
        <v>167</v>
      </c>
      <c r="N123" s="89"/>
      <c r="O123" s="45">
        <f>O124</f>
        <v>2401.1</v>
      </c>
      <c r="P123" s="45">
        <f t="shared" si="56"/>
        <v>0</v>
      </c>
      <c r="Q123" s="45"/>
      <c r="R123" s="45">
        <f>R124</f>
        <v>2401.1</v>
      </c>
      <c r="S123" s="45">
        <f t="shared" si="56"/>
        <v>0</v>
      </c>
      <c r="T123" s="45">
        <f>T124</f>
        <v>2401.1</v>
      </c>
      <c r="U123" s="45">
        <f t="shared" si="56"/>
        <v>0</v>
      </c>
    </row>
    <row r="124" spans="1:21" ht="27" customHeight="1" x14ac:dyDescent="0.2">
      <c r="A124" s="18"/>
      <c r="B124" s="77"/>
      <c r="C124" s="78"/>
      <c r="D124" s="78"/>
      <c r="E124" s="28"/>
      <c r="F124" s="29"/>
      <c r="G124" s="29"/>
      <c r="H124" s="19"/>
      <c r="I124" s="103" t="s">
        <v>171</v>
      </c>
      <c r="J124" s="87">
        <v>657</v>
      </c>
      <c r="K124" s="88">
        <v>4</v>
      </c>
      <c r="L124" s="88">
        <v>10</v>
      </c>
      <c r="M124" s="81" t="s">
        <v>169</v>
      </c>
      <c r="N124" s="89"/>
      <c r="O124" s="45">
        <f>O125</f>
        <v>2401.1</v>
      </c>
      <c r="P124" s="45">
        <f t="shared" si="56"/>
        <v>0</v>
      </c>
      <c r="Q124" s="45"/>
      <c r="R124" s="45">
        <f>R125</f>
        <v>2401.1</v>
      </c>
      <c r="S124" s="45">
        <f t="shared" si="56"/>
        <v>0</v>
      </c>
      <c r="T124" s="45">
        <f>T125</f>
        <v>2401.1</v>
      </c>
      <c r="U124" s="45">
        <f t="shared" si="56"/>
        <v>0</v>
      </c>
    </row>
    <row r="125" spans="1:21" ht="45" customHeight="1" x14ac:dyDescent="0.2">
      <c r="A125" s="18"/>
      <c r="B125" s="77"/>
      <c r="C125" s="78"/>
      <c r="D125" s="78"/>
      <c r="E125" s="28"/>
      <c r="F125" s="29"/>
      <c r="G125" s="29"/>
      <c r="H125" s="19"/>
      <c r="I125" s="103" t="s">
        <v>172</v>
      </c>
      <c r="J125" s="87">
        <v>657</v>
      </c>
      <c r="K125" s="88">
        <v>4</v>
      </c>
      <c r="L125" s="88">
        <v>10</v>
      </c>
      <c r="M125" s="79" t="s">
        <v>168</v>
      </c>
      <c r="N125" s="89"/>
      <c r="O125" s="45">
        <f>O126</f>
        <v>2401.1</v>
      </c>
      <c r="P125" s="45">
        <f t="shared" si="56"/>
        <v>0</v>
      </c>
      <c r="Q125" s="45"/>
      <c r="R125" s="45">
        <f>R126</f>
        <v>2401.1</v>
      </c>
      <c r="S125" s="45">
        <f t="shared" si="56"/>
        <v>0</v>
      </c>
      <c r="T125" s="45">
        <f>T126</f>
        <v>2401.1</v>
      </c>
      <c r="U125" s="45">
        <f t="shared" si="56"/>
        <v>0</v>
      </c>
    </row>
    <row r="126" spans="1:21" ht="19.5" customHeight="1" x14ac:dyDescent="0.2">
      <c r="A126" s="18"/>
      <c r="B126" s="54"/>
      <c r="C126" s="55"/>
      <c r="D126" s="55"/>
      <c r="E126" s="28"/>
      <c r="F126" s="29"/>
      <c r="G126" s="29"/>
      <c r="H126" s="19"/>
      <c r="I126" s="86" t="s">
        <v>75</v>
      </c>
      <c r="J126" s="87">
        <v>657</v>
      </c>
      <c r="K126" s="88">
        <v>4</v>
      </c>
      <c r="L126" s="88">
        <v>10</v>
      </c>
      <c r="M126" s="79" t="s">
        <v>168</v>
      </c>
      <c r="N126" s="89">
        <v>800</v>
      </c>
      <c r="O126" s="45">
        <f>O127</f>
        <v>2401.1</v>
      </c>
      <c r="P126" s="45">
        <f t="shared" ref="P126:U126" si="57">P127</f>
        <v>0</v>
      </c>
      <c r="Q126" s="45">
        <f t="shared" si="57"/>
        <v>0</v>
      </c>
      <c r="R126" s="45">
        <f t="shared" si="57"/>
        <v>2401.1</v>
      </c>
      <c r="S126" s="45">
        <f t="shared" si="57"/>
        <v>0</v>
      </c>
      <c r="T126" s="45">
        <f t="shared" si="57"/>
        <v>2401.1</v>
      </c>
      <c r="U126" s="45">
        <f t="shared" si="57"/>
        <v>0</v>
      </c>
    </row>
    <row r="127" spans="1:21" ht="41.25" customHeight="1" x14ac:dyDescent="0.2">
      <c r="A127" s="18"/>
      <c r="B127" s="51"/>
      <c r="C127" s="47"/>
      <c r="D127" s="47"/>
      <c r="E127" s="28"/>
      <c r="F127" s="29"/>
      <c r="G127" s="29"/>
      <c r="H127" s="19"/>
      <c r="I127" s="86" t="s">
        <v>72</v>
      </c>
      <c r="J127" s="87">
        <v>657</v>
      </c>
      <c r="K127" s="88">
        <v>4</v>
      </c>
      <c r="L127" s="88">
        <v>10</v>
      </c>
      <c r="M127" s="79" t="s">
        <v>168</v>
      </c>
      <c r="N127" s="89">
        <v>810</v>
      </c>
      <c r="O127" s="45">
        <v>2401.1</v>
      </c>
      <c r="P127" s="45">
        <v>0</v>
      </c>
      <c r="Q127" s="70"/>
      <c r="R127" s="45">
        <v>2401.1</v>
      </c>
      <c r="S127" s="45">
        <v>0</v>
      </c>
      <c r="T127" s="45">
        <v>2401.1</v>
      </c>
      <c r="U127" s="45">
        <v>0</v>
      </c>
    </row>
    <row r="128" spans="1:21" ht="40.5" customHeight="1" x14ac:dyDescent="0.2">
      <c r="A128" s="18"/>
      <c r="B128" s="51"/>
      <c r="C128" s="47"/>
      <c r="D128" s="47"/>
      <c r="E128" s="28"/>
      <c r="F128" s="29"/>
      <c r="G128" s="29"/>
      <c r="H128" s="19"/>
      <c r="I128" s="103" t="s">
        <v>120</v>
      </c>
      <c r="J128" s="87">
        <v>657</v>
      </c>
      <c r="K128" s="88">
        <v>4</v>
      </c>
      <c r="L128" s="88">
        <v>10</v>
      </c>
      <c r="M128" s="81" t="s">
        <v>100</v>
      </c>
      <c r="N128" s="89">
        <v>0</v>
      </c>
      <c r="O128" s="45">
        <f>O129</f>
        <v>509.1</v>
      </c>
      <c r="P128" s="45">
        <v>0</v>
      </c>
      <c r="Q128" s="70"/>
      <c r="R128" s="45">
        <f>R129</f>
        <v>509.1</v>
      </c>
      <c r="S128" s="45">
        <v>0</v>
      </c>
      <c r="T128" s="45">
        <f>T129</f>
        <v>509.1</v>
      </c>
      <c r="U128" s="45">
        <v>0</v>
      </c>
    </row>
    <row r="129" spans="1:21" ht="42" customHeight="1" x14ac:dyDescent="0.2">
      <c r="A129" s="18"/>
      <c r="B129" s="51"/>
      <c r="C129" s="47"/>
      <c r="D129" s="47"/>
      <c r="E129" s="28"/>
      <c r="F129" s="29"/>
      <c r="G129" s="29"/>
      <c r="H129" s="19"/>
      <c r="I129" s="103" t="s">
        <v>121</v>
      </c>
      <c r="J129" s="87">
        <v>657</v>
      </c>
      <c r="K129" s="88">
        <v>4</v>
      </c>
      <c r="L129" s="88">
        <v>10</v>
      </c>
      <c r="M129" s="81" t="s">
        <v>123</v>
      </c>
      <c r="N129" s="89">
        <v>0</v>
      </c>
      <c r="O129" s="45">
        <f>O130</f>
        <v>509.1</v>
      </c>
      <c r="P129" s="45">
        <v>0</v>
      </c>
      <c r="Q129" s="70"/>
      <c r="R129" s="45">
        <f>R130</f>
        <v>509.1</v>
      </c>
      <c r="S129" s="45">
        <v>0</v>
      </c>
      <c r="T129" s="45">
        <f>T130</f>
        <v>509.1</v>
      </c>
      <c r="U129" s="45">
        <v>0</v>
      </c>
    </row>
    <row r="130" spans="1:21" ht="41.25" customHeight="1" x14ac:dyDescent="0.2">
      <c r="A130" s="18"/>
      <c r="B130" s="51"/>
      <c r="C130" s="47"/>
      <c r="D130" s="47"/>
      <c r="E130" s="28"/>
      <c r="F130" s="29"/>
      <c r="G130" s="29"/>
      <c r="H130" s="19"/>
      <c r="I130" s="86" t="s">
        <v>122</v>
      </c>
      <c r="J130" s="87">
        <v>657</v>
      </c>
      <c r="K130" s="88">
        <v>4</v>
      </c>
      <c r="L130" s="88">
        <v>10</v>
      </c>
      <c r="M130" s="81" t="s">
        <v>124</v>
      </c>
      <c r="N130" s="89">
        <v>0</v>
      </c>
      <c r="O130" s="45">
        <f>O131</f>
        <v>509.1</v>
      </c>
      <c r="P130" s="45">
        <v>0</v>
      </c>
      <c r="Q130" s="70"/>
      <c r="R130" s="45">
        <f>R131</f>
        <v>509.1</v>
      </c>
      <c r="S130" s="45">
        <v>0</v>
      </c>
      <c r="T130" s="45">
        <f>T131</f>
        <v>509.1</v>
      </c>
      <c r="U130" s="45">
        <v>0</v>
      </c>
    </row>
    <row r="131" spans="1:21" ht="57.75" customHeight="1" x14ac:dyDescent="0.2">
      <c r="A131" s="18"/>
      <c r="B131" s="54"/>
      <c r="C131" s="55"/>
      <c r="D131" s="55"/>
      <c r="E131" s="28"/>
      <c r="F131" s="29"/>
      <c r="G131" s="29"/>
      <c r="H131" s="19"/>
      <c r="I131" s="86" t="s">
        <v>145</v>
      </c>
      <c r="J131" s="87">
        <v>657</v>
      </c>
      <c r="K131" s="88">
        <v>4</v>
      </c>
      <c r="L131" s="88">
        <v>10</v>
      </c>
      <c r="M131" s="81" t="s">
        <v>146</v>
      </c>
      <c r="N131" s="89">
        <v>0</v>
      </c>
      <c r="O131" s="45">
        <f>O132</f>
        <v>509.1</v>
      </c>
      <c r="P131" s="45">
        <v>0</v>
      </c>
      <c r="Q131" s="70"/>
      <c r="R131" s="45">
        <f>R132</f>
        <v>509.1</v>
      </c>
      <c r="S131" s="45">
        <v>0</v>
      </c>
      <c r="T131" s="45">
        <f>T132</f>
        <v>509.1</v>
      </c>
      <c r="U131" s="45">
        <v>0</v>
      </c>
    </row>
    <row r="132" spans="1:21" ht="33.75" customHeight="1" x14ac:dyDescent="0.2">
      <c r="A132" s="18"/>
      <c r="B132" s="54"/>
      <c r="C132" s="55"/>
      <c r="D132" s="55"/>
      <c r="E132" s="28"/>
      <c r="F132" s="29"/>
      <c r="G132" s="29"/>
      <c r="H132" s="19"/>
      <c r="I132" s="86" t="s">
        <v>184</v>
      </c>
      <c r="J132" s="87">
        <v>657</v>
      </c>
      <c r="K132" s="88">
        <v>4</v>
      </c>
      <c r="L132" s="88">
        <v>10</v>
      </c>
      <c r="M132" s="81" t="s">
        <v>146</v>
      </c>
      <c r="N132" s="89">
        <v>200</v>
      </c>
      <c r="O132" s="45">
        <f>O133</f>
        <v>509.1</v>
      </c>
      <c r="P132" s="45">
        <v>0</v>
      </c>
      <c r="Q132" s="70"/>
      <c r="R132" s="45">
        <f>R133</f>
        <v>509.1</v>
      </c>
      <c r="S132" s="45">
        <v>0</v>
      </c>
      <c r="T132" s="45">
        <f>T133</f>
        <v>509.1</v>
      </c>
      <c r="U132" s="45">
        <v>0</v>
      </c>
    </row>
    <row r="133" spans="1:21" ht="38.25" customHeight="1" x14ac:dyDescent="0.2">
      <c r="A133" s="18"/>
      <c r="B133" s="51"/>
      <c r="C133" s="47"/>
      <c r="D133" s="47"/>
      <c r="E133" s="28"/>
      <c r="F133" s="29"/>
      <c r="G133" s="29"/>
      <c r="H133" s="19"/>
      <c r="I133" s="86" t="s">
        <v>7</v>
      </c>
      <c r="J133" s="87">
        <v>657</v>
      </c>
      <c r="K133" s="88">
        <v>4</v>
      </c>
      <c r="L133" s="88">
        <v>10</v>
      </c>
      <c r="M133" s="81" t="s">
        <v>146</v>
      </c>
      <c r="N133" s="89">
        <v>240</v>
      </c>
      <c r="O133" s="45">
        <v>509.1</v>
      </c>
      <c r="P133" s="45">
        <v>0</v>
      </c>
      <c r="Q133" s="70"/>
      <c r="R133" s="45">
        <v>509.1</v>
      </c>
      <c r="S133" s="45">
        <v>0</v>
      </c>
      <c r="T133" s="45">
        <v>509.1</v>
      </c>
      <c r="U133" s="45">
        <v>0</v>
      </c>
    </row>
    <row r="134" spans="1:21" ht="38.25" customHeight="1" x14ac:dyDescent="0.2">
      <c r="A134" s="18"/>
      <c r="B134" s="77"/>
      <c r="C134" s="78"/>
      <c r="D134" s="78"/>
      <c r="E134" s="28"/>
      <c r="F134" s="29"/>
      <c r="G134" s="29"/>
      <c r="H134" s="19"/>
      <c r="I134" s="102" t="s">
        <v>173</v>
      </c>
      <c r="J134" s="87">
        <v>657</v>
      </c>
      <c r="K134" s="88">
        <v>4</v>
      </c>
      <c r="L134" s="88">
        <v>12</v>
      </c>
      <c r="M134" s="81" t="s">
        <v>66</v>
      </c>
      <c r="N134" s="89">
        <v>0</v>
      </c>
      <c r="O134" s="45">
        <f>O135</f>
        <v>1600</v>
      </c>
      <c r="P134" s="45">
        <v>0</v>
      </c>
      <c r="Q134" s="70"/>
      <c r="R134" s="45">
        <v>0</v>
      </c>
      <c r="S134" s="45">
        <v>0</v>
      </c>
      <c r="T134" s="45">
        <v>0</v>
      </c>
      <c r="U134" s="45">
        <v>0</v>
      </c>
    </row>
    <row r="135" spans="1:21" ht="38.25" customHeight="1" x14ac:dyDescent="0.2">
      <c r="A135" s="18"/>
      <c r="B135" s="77"/>
      <c r="C135" s="78"/>
      <c r="D135" s="78"/>
      <c r="E135" s="28"/>
      <c r="F135" s="29"/>
      <c r="G135" s="29"/>
      <c r="H135" s="19"/>
      <c r="I135" s="86" t="s">
        <v>85</v>
      </c>
      <c r="J135" s="87">
        <v>657</v>
      </c>
      <c r="K135" s="88">
        <v>4</v>
      </c>
      <c r="L135" s="88">
        <v>12</v>
      </c>
      <c r="M135" s="81" t="s">
        <v>104</v>
      </c>
      <c r="N135" s="89">
        <v>0</v>
      </c>
      <c r="O135" s="45">
        <f>O136</f>
        <v>1600</v>
      </c>
      <c r="P135" s="45">
        <v>0</v>
      </c>
      <c r="Q135" s="70"/>
      <c r="R135" s="45">
        <v>0</v>
      </c>
      <c r="S135" s="45">
        <v>0</v>
      </c>
      <c r="T135" s="45">
        <v>0</v>
      </c>
      <c r="U135" s="45">
        <v>0</v>
      </c>
    </row>
    <row r="136" spans="1:21" ht="38.25" customHeight="1" x14ac:dyDescent="0.2">
      <c r="A136" s="18"/>
      <c r="B136" s="77"/>
      <c r="C136" s="78"/>
      <c r="D136" s="78"/>
      <c r="E136" s="28"/>
      <c r="F136" s="29"/>
      <c r="G136" s="29"/>
      <c r="H136" s="19"/>
      <c r="I136" s="111" t="s">
        <v>174</v>
      </c>
      <c r="J136" s="87">
        <v>657</v>
      </c>
      <c r="K136" s="88">
        <v>4</v>
      </c>
      <c r="L136" s="88">
        <v>12</v>
      </c>
      <c r="M136" s="81" t="s">
        <v>178</v>
      </c>
      <c r="N136" s="89">
        <v>0</v>
      </c>
      <c r="O136" s="45">
        <f>O137</f>
        <v>1600</v>
      </c>
      <c r="P136" s="45">
        <v>0</v>
      </c>
      <c r="Q136" s="70"/>
      <c r="R136" s="45">
        <v>0</v>
      </c>
      <c r="S136" s="45">
        <v>0</v>
      </c>
      <c r="T136" s="45">
        <v>0</v>
      </c>
      <c r="U136" s="45">
        <v>0</v>
      </c>
    </row>
    <row r="137" spans="1:21" ht="88.5" customHeight="1" x14ac:dyDescent="0.2">
      <c r="A137" s="18"/>
      <c r="B137" s="77"/>
      <c r="C137" s="78"/>
      <c r="D137" s="78"/>
      <c r="E137" s="28"/>
      <c r="F137" s="29"/>
      <c r="G137" s="29"/>
      <c r="H137" s="19"/>
      <c r="I137" s="86" t="s">
        <v>175</v>
      </c>
      <c r="J137" s="87">
        <v>657</v>
      </c>
      <c r="K137" s="88">
        <v>4</v>
      </c>
      <c r="L137" s="88">
        <v>12</v>
      </c>
      <c r="M137" s="99" t="s">
        <v>177</v>
      </c>
      <c r="N137" s="89">
        <v>0</v>
      </c>
      <c r="O137" s="45">
        <f>O138</f>
        <v>1600</v>
      </c>
      <c r="P137" s="45">
        <v>0</v>
      </c>
      <c r="Q137" s="70"/>
      <c r="R137" s="45">
        <v>0</v>
      </c>
      <c r="S137" s="45">
        <v>0</v>
      </c>
      <c r="T137" s="45">
        <v>0</v>
      </c>
      <c r="U137" s="45">
        <v>0</v>
      </c>
    </row>
    <row r="138" spans="1:21" ht="19.5" customHeight="1" x14ac:dyDescent="0.2">
      <c r="A138" s="18"/>
      <c r="B138" s="77"/>
      <c r="C138" s="78"/>
      <c r="D138" s="78"/>
      <c r="E138" s="28"/>
      <c r="F138" s="29"/>
      <c r="G138" s="29"/>
      <c r="H138" s="19"/>
      <c r="I138" s="86" t="s">
        <v>20</v>
      </c>
      <c r="J138" s="87">
        <v>657</v>
      </c>
      <c r="K138" s="88">
        <v>4</v>
      </c>
      <c r="L138" s="88">
        <v>12</v>
      </c>
      <c r="M138" s="99" t="s">
        <v>177</v>
      </c>
      <c r="N138" s="89">
        <v>500</v>
      </c>
      <c r="O138" s="45">
        <f>O139</f>
        <v>1600</v>
      </c>
      <c r="P138" s="45">
        <v>0</v>
      </c>
      <c r="Q138" s="70"/>
      <c r="R138" s="45">
        <v>0</v>
      </c>
      <c r="S138" s="45">
        <v>0</v>
      </c>
      <c r="T138" s="45">
        <v>0</v>
      </c>
      <c r="U138" s="45">
        <v>0</v>
      </c>
    </row>
    <row r="139" spans="1:21" ht="27" customHeight="1" x14ac:dyDescent="0.2">
      <c r="A139" s="18"/>
      <c r="B139" s="77"/>
      <c r="C139" s="78"/>
      <c r="D139" s="78"/>
      <c r="E139" s="28"/>
      <c r="F139" s="29"/>
      <c r="G139" s="29"/>
      <c r="H139" s="19"/>
      <c r="I139" s="86" t="s">
        <v>176</v>
      </c>
      <c r="J139" s="87">
        <v>657</v>
      </c>
      <c r="K139" s="88">
        <v>4</v>
      </c>
      <c r="L139" s="88">
        <v>12</v>
      </c>
      <c r="M139" s="99" t="s">
        <v>177</v>
      </c>
      <c r="N139" s="89">
        <v>540</v>
      </c>
      <c r="O139" s="45">
        <v>1600</v>
      </c>
      <c r="P139" s="45">
        <v>0</v>
      </c>
      <c r="Q139" s="70"/>
      <c r="R139" s="45">
        <v>0</v>
      </c>
      <c r="S139" s="45">
        <v>0</v>
      </c>
      <c r="T139" s="45">
        <v>0</v>
      </c>
      <c r="U139" s="45">
        <v>0</v>
      </c>
    </row>
    <row r="140" spans="1:21" ht="20.25" customHeight="1" x14ac:dyDescent="0.2">
      <c r="A140" s="18"/>
      <c r="B140" s="51"/>
      <c r="C140" s="47"/>
      <c r="D140" s="47"/>
      <c r="E140" s="28"/>
      <c r="F140" s="29"/>
      <c r="G140" s="29"/>
      <c r="H140" s="19"/>
      <c r="I140" s="107" t="s">
        <v>42</v>
      </c>
      <c r="J140" s="93">
        <v>657</v>
      </c>
      <c r="K140" s="94">
        <v>5</v>
      </c>
      <c r="L140" s="94">
        <v>0</v>
      </c>
      <c r="M140" s="16" t="s">
        <v>66</v>
      </c>
      <c r="N140" s="95">
        <v>0</v>
      </c>
      <c r="O140" s="69">
        <f>O141+O152+O158</f>
        <v>12987.699999999999</v>
      </c>
      <c r="P140" s="69">
        <f t="shared" ref="P140:U140" si="58">P141+P152+P158</f>
        <v>0</v>
      </c>
      <c r="Q140" s="69" t="e">
        <f t="shared" si="58"/>
        <v>#REF!</v>
      </c>
      <c r="R140" s="69">
        <f t="shared" si="58"/>
        <v>11089.7</v>
      </c>
      <c r="S140" s="69">
        <f t="shared" si="58"/>
        <v>0</v>
      </c>
      <c r="T140" s="69">
        <f t="shared" si="58"/>
        <v>11213.2</v>
      </c>
      <c r="U140" s="69">
        <f t="shared" si="58"/>
        <v>0</v>
      </c>
    </row>
    <row r="141" spans="1:21" ht="20.25" customHeight="1" x14ac:dyDescent="0.2">
      <c r="A141" s="18"/>
      <c r="B141" s="47"/>
      <c r="C141" s="47"/>
      <c r="D141" s="47"/>
      <c r="E141" s="28"/>
      <c r="F141" s="29"/>
      <c r="G141" s="29"/>
      <c r="H141" s="19"/>
      <c r="I141" s="86" t="s">
        <v>43</v>
      </c>
      <c r="J141" s="87">
        <v>657</v>
      </c>
      <c r="K141" s="88">
        <v>5</v>
      </c>
      <c r="L141" s="88">
        <v>1</v>
      </c>
      <c r="M141" s="85" t="s">
        <v>66</v>
      </c>
      <c r="N141" s="89">
        <v>0</v>
      </c>
      <c r="O141" s="45">
        <f>O142+O148</f>
        <v>3132.2999999999997</v>
      </c>
      <c r="P141" s="45">
        <f>P142</f>
        <v>0</v>
      </c>
      <c r="Q141" s="45" t="e">
        <f>Q142+#REF!</f>
        <v>#REF!</v>
      </c>
      <c r="R141" s="45">
        <f>R142</f>
        <v>3250.3</v>
      </c>
      <c r="S141" s="45">
        <f>S142</f>
        <v>0</v>
      </c>
      <c r="T141" s="45">
        <f>T142</f>
        <v>3373.8</v>
      </c>
      <c r="U141" s="45">
        <f>U142</f>
        <v>0</v>
      </c>
    </row>
    <row r="142" spans="1:21" ht="33" customHeight="1" x14ac:dyDescent="0.2">
      <c r="A142" s="18"/>
      <c r="B142" s="51"/>
      <c r="C142" s="47"/>
      <c r="D142" s="47"/>
      <c r="E142" s="28"/>
      <c r="F142" s="29"/>
      <c r="G142" s="29"/>
      <c r="H142" s="19"/>
      <c r="I142" s="86" t="s">
        <v>94</v>
      </c>
      <c r="J142" s="87">
        <v>657</v>
      </c>
      <c r="K142" s="88">
        <v>5</v>
      </c>
      <c r="L142" s="88">
        <v>1</v>
      </c>
      <c r="M142" s="85" t="s">
        <v>71</v>
      </c>
      <c r="N142" s="89">
        <v>0</v>
      </c>
      <c r="O142" s="45">
        <f>O146</f>
        <v>2966.7</v>
      </c>
      <c r="P142" s="45">
        <f>P146</f>
        <v>0</v>
      </c>
      <c r="Q142" s="45">
        <f t="shared" ref="Q142:U142" si="59">Q146</f>
        <v>0</v>
      </c>
      <c r="R142" s="45">
        <f>R143</f>
        <v>3250.3</v>
      </c>
      <c r="S142" s="45">
        <f t="shared" si="59"/>
        <v>0</v>
      </c>
      <c r="T142" s="45">
        <f>T143</f>
        <v>3373.8</v>
      </c>
      <c r="U142" s="45">
        <f t="shared" si="59"/>
        <v>0</v>
      </c>
    </row>
    <row r="143" spans="1:21" ht="36.75" customHeight="1" x14ac:dyDescent="0.2">
      <c r="A143" s="18"/>
      <c r="B143" s="65"/>
      <c r="C143" s="66"/>
      <c r="D143" s="66"/>
      <c r="E143" s="28"/>
      <c r="F143" s="29"/>
      <c r="G143" s="29"/>
      <c r="H143" s="19"/>
      <c r="I143" s="86" t="s">
        <v>110</v>
      </c>
      <c r="J143" s="87">
        <v>657</v>
      </c>
      <c r="K143" s="88">
        <v>5</v>
      </c>
      <c r="L143" s="88">
        <v>1</v>
      </c>
      <c r="M143" s="85" t="s">
        <v>179</v>
      </c>
      <c r="N143" s="89"/>
      <c r="O143" s="45">
        <f>O145</f>
        <v>2966.7</v>
      </c>
      <c r="P143" s="45">
        <f t="shared" ref="P143:U143" si="60">P145+P150</f>
        <v>0</v>
      </c>
      <c r="Q143" s="45">
        <f t="shared" si="60"/>
        <v>0</v>
      </c>
      <c r="R143" s="45">
        <f t="shared" si="60"/>
        <v>3250.3</v>
      </c>
      <c r="S143" s="45">
        <f t="shared" si="60"/>
        <v>0</v>
      </c>
      <c r="T143" s="45">
        <f t="shared" si="60"/>
        <v>3373.8</v>
      </c>
      <c r="U143" s="45">
        <f t="shared" si="60"/>
        <v>0</v>
      </c>
    </row>
    <row r="144" spans="1:21" ht="41.25" customHeight="1" x14ac:dyDescent="0.2">
      <c r="A144" s="18"/>
      <c r="B144" s="57"/>
      <c r="C144" s="58"/>
      <c r="D144" s="58"/>
      <c r="E144" s="28"/>
      <c r="F144" s="29"/>
      <c r="G144" s="29"/>
      <c r="H144" s="19"/>
      <c r="I144" s="86" t="s">
        <v>111</v>
      </c>
      <c r="J144" s="86">
        <v>657</v>
      </c>
      <c r="K144" s="88">
        <v>5</v>
      </c>
      <c r="L144" s="88">
        <v>1</v>
      </c>
      <c r="M144" s="85" t="s">
        <v>93</v>
      </c>
      <c r="N144" s="89">
        <v>0</v>
      </c>
      <c r="O144" s="45">
        <f>O145</f>
        <v>2966.7</v>
      </c>
      <c r="P144" s="45">
        <f t="shared" ref="P144:U144" si="61">P145</f>
        <v>0</v>
      </c>
      <c r="Q144" s="45">
        <f t="shared" si="61"/>
        <v>0</v>
      </c>
      <c r="R144" s="45">
        <f t="shared" si="61"/>
        <v>3085.3</v>
      </c>
      <c r="S144" s="45">
        <f t="shared" si="61"/>
        <v>0</v>
      </c>
      <c r="T144" s="45">
        <f t="shared" si="61"/>
        <v>3208.8</v>
      </c>
      <c r="U144" s="45">
        <f t="shared" si="61"/>
        <v>0</v>
      </c>
    </row>
    <row r="145" spans="1:21" ht="17.25" customHeight="1" x14ac:dyDescent="0.2">
      <c r="A145" s="18"/>
      <c r="B145" s="54"/>
      <c r="C145" s="55"/>
      <c r="D145" s="55"/>
      <c r="E145" s="28"/>
      <c r="F145" s="29"/>
      <c r="G145" s="29"/>
      <c r="H145" s="19"/>
      <c r="I145" s="86" t="s">
        <v>75</v>
      </c>
      <c r="J145" s="87">
        <v>657</v>
      </c>
      <c r="K145" s="88">
        <v>5</v>
      </c>
      <c r="L145" s="88">
        <v>1</v>
      </c>
      <c r="M145" s="85" t="s">
        <v>93</v>
      </c>
      <c r="N145" s="89">
        <v>800</v>
      </c>
      <c r="O145" s="45">
        <f>O146</f>
        <v>2966.7</v>
      </c>
      <c r="P145" s="45">
        <f t="shared" ref="P145:U145" si="62">P146</f>
        <v>0</v>
      </c>
      <c r="Q145" s="45">
        <f t="shared" si="62"/>
        <v>0</v>
      </c>
      <c r="R145" s="45">
        <f>R146</f>
        <v>3085.3</v>
      </c>
      <c r="S145" s="45">
        <f t="shared" si="62"/>
        <v>0</v>
      </c>
      <c r="T145" s="45">
        <f>T146</f>
        <v>3208.8</v>
      </c>
      <c r="U145" s="45">
        <f t="shared" si="62"/>
        <v>0</v>
      </c>
    </row>
    <row r="146" spans="1:21" ht="42" customHeight="1" x14ac:dyDescent="0.2">
      <c r="A146" s="18"/>
      <c r="B146" s="51"/>
      <c r="C146" s="47"/>
      <c r="D146" s="47"/>
      <c r="E146" s="28"/>
      <c r="F146" s="29"/>
      <c r="G146" s="29"/>
      <c r="H146" s="19"/>
      <c r="I146" s="86" t="s">
        <v>72</v>
      </c>
      <c r="J146" s="87">
        <v>657</v>
      </c>
      <c r="K146" s="88">
        <v>5</v>
      </c>
      <c r="L146" s="88">
        <v>1</v>
      </c>
      <c r="M146" s="85" t="s">
        <v>93</v>
      </c>
      <c r="N146" s="89">
        <v>810</v>
      </c>
      <c r="O146" s="45">
        <v>2966.7</v>
      </c>
      <c r="P146" s="45">
        <v>0</v>
      </c>
      <c r="Q146" s="70"/>
      <c r="R146" s="45">
        <v>3085.3</v>
      </c>
      <c r="S146" s="45">
        <v>0</v>
      </c>
      <c r="T146" s="45">
        <v>3208.8</v>
      </c>
      <c r="U146" s="45">
        <v>0</v>
      </c>
    </row>
    <row r="147" spans="1:21" ht="42" customHeight="1" x14ac:dyDescent="0.2">
      <c r="A147" s="18"/>
      <c r="B147" s="77"/>
      <c r="C147" s="78"/>
      <c r="D147" s="78"/>
      <c r="E147" s="28"/>
      <c r="F147" s="29"/>
      <c r="G147" s="29"/>
      <c r="H147" s="19"/>
      <c r="I147" s="86" t="s">
        <v>97</v>
      </c>
      <c r="J147" s="87">
        <v>657</v>
      </c>
      <c r="K147" s="88">
        <v>5</v>
      </c>
      <c r="L147" s="88">
        <v>1</v>
      </c>
      <c r="M147" s="85" t="s">
        <v>22</v>
      </c>
      <c r="N147" s="89"/>
      <c r="O147" s="45">
        <f>O148</f>
        <v>165.6</v>
      </c>
      <c r="P147" s="45">
        <f t="shared" ref="P147:U149" si="63">P148</f>
        <v>0</v>
      </c>
      <c r="Q147" s="45">
        <f t="shared" si="63"/>
        <v>0</v>
      </c>
      <c r="R147" s="45">
        <f t="shared" si="63"/>
        <v>165</v>
      </c>
      <c r="S147" s="45">
        <f t="shared" si="63"/>
        <v>0</v>
      </c>
      <c r="T147" s="45">
        <f t="shared" si="63"/>
        <v>165</v>
      </c>
      <c r="U147" s="45">
        <f t="shared" si="63"/>
        <v>0</v>
      </c>
    </row>
    <row r="148" spans="1:21" ht="42" customHeight="1" x14ac:dyDescent="0.2">
      <c r="A148" s="18"/>
      <c r="B148" s="65"/>
      <c r="C148" s="66"/>
      <c r="D148" s="66"/>
      <c r="E148" s="28"/>
      <c r="F148" s="29"/>
      <c r="G148" s="29"/>
      <c r="H148" s="19"/>
      <c r="I148" s="86" t="s">
        <v>109</v>
      </c>
      <c r="J148" s="87">
        <v>657</v>
      </c>
      <c r="K148" s="88">
        <v>5</v>
      </c>
      <c r="L148" s="88">
        <v>1</v>
      </c>
      <c r="M148" s="85" t="s">
        <v>23</v>
      </c>
      <c r="N148" s="89"/>
      <c r="O148" s="45">
        <f>O149</f>
        <v>165.6</v>
      </c>
      <c r="P148" s="45">
        <f t="shared" si="63"/>
        <v>0</v>
      </c>
      <c r="Q148" s="45">
        <f t="shared" si="63"/>
        <v>0</v>
      </c>
      <c r="R148" s="45">
        <f t="shared" si="63"/>
        <v>165</v>
      </c>
      <c r="S148" s="45">
        <f t="shared" si="63"/>
        <v>0</v>
      </c>
      <c r="T148" s="45">
        <f t="shared" si="63"/>
        <v>165</v>
      </c>
      <c r="U148" s="45">
        <f t="shared" si="63"/>
        <v>0</v>
      </c>
    </row>
    <row r="149" spans="1:21" ht="42" customHeight="1" x14ac:dyDescent="0.2">
      <c r="A149" s="18"/>
      <c r="B149" s="65"/>
      <c r="C149" s="66"/>
      <c r="D149" s="66"/>
      <c r="E149" s="28"/>
      <c r="F149" s="29"/>
      <c r="G149" s="29"/>
      <c r="H149" s="19"/>
      <c r="I149" s="103" t="s">
        <v>165</v>
      </c>
      <c r="J149" s="87">
        <v>657</v>
      </c>
      <c r="K149" s="88">
        <v>5</v>
      </c>
      <c r="L149" s="88">
        <v>1</v>
      </c>
      <c r="M149" s="85" t="s">
        <v>24</v>
      </c>
      <c r="N149" s="89">
        <v>0</v>
      </c>
      <c r="O149" s="45">
        <f>O150</f>
        <v>165.6</v>
      </c>
      <c r="P149" s="45">
        <f t="shared" si="63"/>
        <v>0</v>
      </c>
      <c r="Q149" s="45">
        <f t="shared" si="63"/>
        <v>0</v>
      </c>
      <c r="R149" s="45">
        <f t="shared" si="63"/>
        <v>165</v>
      </c>
      <c r="S149" s="45">
        <f t="shared" si="63"/>
        <v>0</v>
      </c>
      <c r="T149" s="45">
        <f t="shared" si="63"/>
        <v>165</v>
      </c>
      <c r="U149" s="45">
        <f t="shared" si="63"/>
        <v>0</v>
      </c>
    </row>
    <row r="150" spans="1:21" ht="28.5" customHeight="1" x14ac:dyDescent="0.2">
      <c r="A150" s="18"/>
      <c r="B150" s="54"/>
      <c r="C150" s="55"/>
      <c r="D150" s="55"/>
      <c r="E150" s="28"/>
      <c r="F150" s="29"/>
      <c r="G150" s="29"/>
      <c r="H150" s="19"/>
      <c r="I150" s="86" t="s">
        <v>184</v>
      </c>
      <c r="J150" s="87">
        <v>657</v>
      </c>
      <c r="K150" s="88">
        <v>5</v>
      </c>
      <c r="L150" s="88">
        <v>1</v>
      </c>
      <c r="M150" s="85" t="s">
        <v>24</v>
      </c>
      <c r="N150" s="89">
        <v>200</v>
      </c>
      <c r="O150" s="45">
        <f>O151</f>
        <v>165.6</v>
      </c>
      <c r="P150" s="45">
        <f t="shared" ref="P150:U150" si="64">P151</f>
        <v>0</v>
      </c>
      <c r="Q150" s="45">
        <f t="shared" si="64"/>
        <v>0</v>
      </c>
      <c r="R150" s="45">
        <f t="shared" si="64"/>
        <v>165</v>
      </c>
      <c r="S150" s="45">
        <f t="shared" si="64"/>
        <v>0</v>
      </c>
      <c r="T150" s="45">
        <f t="shared" si="64"/>
        <v>165</v>
      </c>
      <c r="U150" s="45">
        <f t="shared" si="64"/>
        <v>0</v>
      </c>
    </row>
    <row r="151" spans="1:21" ht="28.5" customHeight="1" x14ac:dyDescent="0.2">
      <c r="A151" s="18"/>
      <c r="B151" s="51"/>
      <c r="C151" s="47"/>
      <c r="D151" s="47"/>
      <c r="E151" s="28"/>
      <c r="F151" s="29"/>
      <c r="G151" s="29"/>
      <c r="H151" s="19"/>
      <c r="I151" s="86" t="s">
        <v>7</v>
      </c>
      <c r="J151" s="87">
        <v>657</v>
      </c>
      <c r="K151" s="88">
        <v>5</v>
      </c>
      <c r="L151" s="88">
        <v>1</v>
      </c>
      <c r="M151" s="85" t="s">
        <v>24</v>
      </c>
      <c r="N151" s="89">
        <v>240</v>
      </c>
      <c r="O151" s="45">
        <v>165.6</v>
      </c>
      <c r="P151" s="45">
        <v>0</v>
      </c>
      <c r="Q151" s="70"/>
      <c r="R151" s="45">
        <v>165</v>
      </c>
      <c r="S151" s="45">
        <v>0</v>
      </c>
      <c r="T151" s="45">
        <v>165</v>
      </c>
      <c r="U151" s="45">
        <v>0</v>
      </c>
    </row>
    <row r="152" spans="1:21" ht="15.75" customHeight="1" x14ac:dyDescent="0.2">
      <c r="A152" s="18"/>
      <c r="B152" s="51"/>
      <c r="C152" s="47"/>
      <c r="D152" s="47"/>
      <c r="E152" s="28"/>
      <c r="F152" s="29"/>
      <c r="G152" s="29"/>
      <c r="H152" s="19"/>
      <c r="I152" s="86" t="s">
        <v>44</v>
      </c>
      <c r="J152" s="87">
        <v>657</v>
      </c>
      <c r="K152" s="88">
        <v>5</v>
      </c>
      <c r="L152" s="88">
        <v>2</v>
      </c>
      <c r="M152" s="85" t="s">
        <v>66</v>
      </c>
      <c r="N152" s="89">
        <v>0</v>
      </c>
      <c r="O152" s="45">
        <f>O156</f>
        <v>8181.4</v>
      </c>
      <c r="P152" s="45">
        <v>0</v>
      </c>
      <c r="Q152" s="70"/>
      <c r="R152" s="45">
        <f t="shared" ref="R152" si="65">R156</f>
        <v>6330.4</v>
      </c>
      <c r="S152" s="45">
        <v>0</v>
      </c>
      <c r="T152" s="45">
        <f t="shared" ref="T152" si="66">T156</f>
        <v>6330.4</v>
      </c>
      <c r="U152" s="45">
        <v>0</v>
      </c>
    </row>
    <row r="153" spans="1:21" ht="25.5" customHeight="1" x14ac:dyDescent="0.2">
      <c r="A153" s="18"/>
      <c r="B153" s="77"/>
      <c r="C153" s="78"/>
      <c r="D153" s="78"/>
      <c r="E153" s="28"/>
      <c r="F153" s="29"/>
      <c r="G153" s="29"/>
      <c r="H153" s="19"/>
      <c r="I153" s="86" t="s">
        <v>85</v>
      </c>
      <c r="J153" s="87">
        <v>657</v>
      </c>
      <c r="K153" s="88">
        <v>5</v>
      </c>
      <c r="L153" s="88">
        <v>2</v>
      </c>
      <c r="M153" s="100" t="s">
        <v>104</v>
      </c>
      <c r="N153" s="89"/>
      <c r="O153" s="45">
        <f>O154</f>
        <v>8181.4</v>
      </c>
      <c r="P153" s="45">
        <v>0</v>
      </c>
      <c r="Q153" s="70"/>
      <c r="R153" s="45">
        <f t="shared" ref="R153:R156" si="67">R154</f>
        <v>6330.4</v>
      </c>
      <c r="S153" s="45">
        <v>0</v>
      </c>
      <c r="T153" s="45">
        <f t="shared" ref="T153:T156" si="68">T154</f>
        <v>6330.4</v>
      </c>
      <c r="U153" s="45">
        <v>0</v>
      </c>
    </row>
    <row r="154" spans="1:21" ht="30.75" customHeight="1" x14ac:dyDescent="0.2">
      <c r="A154" s="18"/>
      <c r="B154" s="51"/>
      <c r="C154" s="47"/>
      <c r="D154" s="47"/>
      <c r="E154" s="28"/>
      <c r="F154" s="29"/>
      <c r="G154" s="29"/>
      <c r="H154" s="19"/>
      <c r="I154" s="111" t="s">
        <v>181</v>
      </c>
      <c r="J154" s="87">
        <v>657</v>
      </c>
      <c r="K154" s="88">
        <v>5</v>
      </c>
      <c r="L154" s="88">
        <v>2</v>
      </c>
      <c r="M154" s="100" t="s">
        <v>178</v>
      </c>
      <c r="N154" s="89"/>
      <c r="O154" s="45">
        <f>O155</f>
        <v>8181.4</v>
      </c>
      <c r="P154" s="45">
        <v>0</v>
      </c>
      <c r="Q154" s="70"/>
      <c r="R154" s="45">
        <f>R155</f>
        <v>6330.4</v>
      </c>
      <c r="S154" s="45">
        <v>0</v>
      </c>
      <c r="T154" s="45">
        <f>T155</f>
        <v>6330.4</v>
      </c>
      <c r="U154" s="45">
        <v>0</v>
      </c>
    </row>
    <row r="155" spans="1:21" ht="142.5" customHeight="1" thickBot="1" x14ac:dyDescent="0.25">
      <c r="A155" s="18"/>
      <c r="B155" s="77"/>
      <c r="C155" s="78"/>
      <c r="D155" s="78"/>
      <c r="E155" s="28"/>
      <c r="F155" s="29"/>
      <c r="G155" s="29"/>
      <c r="H155" s="19"/>
      <c r="I155" s="114" t="s">
        <v>180</v>
      </c>
      <c r="J155" s="87">
        <v>657</v>
      </c>
      <c r="K155" s="88">
        <v>5</v>
      </c>
      <c r="L155" s="88">
        <v>2</v>
      </c>
      <c r="M155" s="100" t="s">
        <v>112</v>
      </c>
      <c r="N155" s="89">
        <v>0</v>
      </c>
      <c r="O155" s="45">
        <f>O156</f>
        <v>8181.4</v>
      </c>
      <c r="P155" s="45">
        <v>0</v>
      </c>
      <c r="Q155" s="70"/>
      <c r="R155" s="45">
        <f>R156</f>
        <v>6330.4</v>
      </c>
      <c r="S155" s="45">
        <v>0</v>
      </c>
      <c r="T155" s="45">
        <f>T156</f>
        <v>6330.4</v>
      </c>
      <c r="U155" s="45">
        <v>0</v>
      </c>
    </row>
    <row r="156" spans="1:21" ht="17.25" customHeight="1" x14ac:dyDescent="0.2">
      <c r="A156" s="18"/>
      <c r="B156" s="51"/>
      <c r="C156" s="47"/>
      <c r="D156" s="47"/>
      <c r="E156" s="28"/>
      <c r="F156" s="29"/>
      <c r="G156" s="29"/>
      <c r="H156" s="19"/>
      <c r="I156" s="86" t="s">
        <v>20</v>
      </c>
      <c r="J156" s="87">
        <v>657</v>
      </c>
      <c r="K156" s="88">
        <v>5</v>
      </c>
      <c r="L156" s="88">
        <v>2</v>
      </c>
      <c r="M156" s="100" t="s">
        <v>112</v>
      </c>
      <c r="N156" s="89">
        <v>500</v>
      </c>
      <c r="O156" s="45">
        <f>O157</f>
        <v>8181.4</v>
      </c>
      <c r="P156" s="45">
        <v>0</v>
      </c>
      <c r="Q156" s="70"/>
      <c r="R156" s="45">
        <f t="shared" si="67"/>
        <v>6330.4</v>
      </c>
      <c r="S156" s="45">
        <v>0</v>
      </c>
      <c r="T156" s="45">
        <f t="shared" si="68"/>
        <v>6330.4</v>
      </c>
      <c r="U156" s="45">
        <v>0</v>
      </c>
    </row>
    <row r="157" spans="1:21" ht="13.5" customHeight="1" x14ac:dyDescent="0.2">
      <c r="A157" s="18"/>
      <c r="B157" s="51"/>
      <c r="C157" s="47"/>
      <c r="D157" s="47"/>
      <c r="E157" s="28"/>
      <c r="F157" s="29"/>
      <c r="G157" s="29"/>
      <c r="H157" s="19"/>
      <c r="I157" s="86" t="s">
        <v>21</v>
      </c>
      <c r="J157" s="87">
        <v>657</v>
      </c>
      <c r="K157" s="88">
        <v>5</v>
      </c>
      <c r="L157" s="88">
        <v>2</v>
      </c>
      <c r="M157" s="100" t="s">
        <v>112</v>
      </c>
      <c r="N157" s="89">
        <v>540</v>
      </c>
      <c r="O157" s="45">
        <v>8181.4</v>
      </c>
      <c r="P157" s="45">
        <v>0</v>
      </c>
      <c r="Q157" s="70"/>
      <c r="R157" s="45">
        <v>6330.4</v>
      </c>
      <c r="S157" s="45">
        <v>0</v>
      </c>
      <c r="T157" s="45">
        <v>6330.4</v>
      </c>
      <c r="U157" s="45">
        <v>0</v>
      </c>
    </row>
    <row r="158" spans="1:21" ht="12.75" customHeight="1" x14ac:dyDescent="0.2">
      <c r="A158" s="18"/>
      <c r="B158" s="51"/>
      <c r="C158" s="47"/>
      <c r="D158" s="47"/>
      <c r="E158" s="28"/>
      <c r="F158" s="29"/>
      <c r="G158" s="29"/>
      <c r="H158" s="19"/>
      <c r="I158" s="86" t="s">
        <v>45</v>
      </c>
      <c r="J158" s="87">
        <v>657</v>
      </c>
      <c r="K158" s="88">
        <v>5</v>
      </c>
      <c r="L158" s="88">
        <v>3</v>
      </c>
      <c r="M158" s="85" t="s">
        <v>66</v>
      </c>
      <c r="N158" s="89">
        <v>0</v>
      </c>
      <c r="O158" s="45">
        <f>O159</f>
        <v>1674</v>
      </c>
      <c r="P158" s="45">
        <f t="shared" ref="P158:U158" si="69">P159</f>
        <v>0</v>
      </c>
      <c r="Q158" s="45">
        <f t="shared" si="69"/>
        <v>0</v>
      </c>
      <c r="R158" s="45">
        <f t="shared" si="69"/>
        <v>1509</v>
      </c>
      <c r="S158" s="45">
        <f t="shared" si="69"/>
        <v>0</v>
      </c>
      <c r="T158" s="45">
        <f t="shared" si="69"/>
        <v>1509</v>
      </c>
      <c r="U158" s="45">
        <f t="shared" si="69"/>
        <v>0</v>
      </c>
    </row>
    <row r="159" spans="1:21" ht="25.5" customHeight="1" x14ac:dyDescent="0.2">
      <c r="A159" s="18"/>
      <c r="B159" s="51"/>
      <c r="C159" s="47"/>
      <c r="D159" s="47"/>
      <c r="E159" s="28"/>
      <c r="F159" s="29"/>
      <c r="G159" s="29"/>
      <c r="H159" s="19"/>
      <c r="I159" s="86" t="s">
        <v>91</v>
      </c>
      <c r="J159" s="87">
        <v>657</v>
      </c>
      <c r="K159" s="88">
        <v>5</v>
      </c>
      <c r="L159" s="88">
        <v>3</v>
      </c>
      <c r="M159" s="100" t="s">
        <v>71</v>
      </c>
      <c r="N159" s="89">
        <v>0</v>
      </c>
      <c r="O159" s="45">
        <f>O160+O164</f>
        <v>1674</v>
      </c>
      <c r="P159" s="45">
        <f t="shared" ref="P159:U159" si="70">P160+P164</f>
        <v>0</v>
      </c>
      <c r="Q159" s="45">
        <f t="shared" si="70"/>
        <v>0</v>
      </c>
      <c r="R159" s="45">
        <f t="shared" si="70"/>
        <v>1509</v>
      </c>
      <c r="S159" s="45">
        <f t="shared" si="70"/>
        <v>0</v>
      </c>
      <c r="T159" s="45">
        <f t="shared" si="70"/>
        <v>1509</v>
      </c>
      <c r="U159" s="45">
        <f t="shared" si="70"/>
        <v>0</v>
      </c>
    </row>
    <row r="160" spans="1:21" ht="25.5" customHeight="1" x14ac:dyDescent="0.2">
      <c r="A160" s="18"/>
      <c r="B160" s="65"/>
      <c r="C160" s="66"/>
      <c r="D160" s="66"/>
      <c r="E160" s="28"/>
      <c r="F160" s="29"/>
      <c r="G160" s="29"/>
      <c r="H160" s="19"/>
      <c r="I160" s="86" t="s">
        <v>113</v>
      </c>
      <c r="J160" s="87">
        <v>657</v>
      </c>
      <c r="K160" s="88">
        <v>5</v>
      </c>
      <c r="L160" s="88">
        <v>3</v>
      </c>
      <c r="M160" s="100" t="s">
        <v>114</v>
      </c>
      <c r="N160" s="89"/>
      <c r="O160" s="45">
        <f>O161</f>
        <v>1649</v>
      </c>
      <c r="P160" s="45">
        <f t="shared" ref="P160:U160" si="71">P161</f>
        <v>0</v>
      </c>
      <c r="Q160" s="45">
        <f t="shared" si="71"/>
        <v>0</v>
      </c>
      <c r="R160" s="45">
        <f t="shared" si="71"/>
        <v>1509</v>
      </c>
      <c r="S160" s="45">
        <f t="shared" si="71"/>
        <v>0</v>
      </c>
      <c r="T160" s="45">
        <f t="shared" si="71"/>
        <v>1509</v>
      </c>
      <c r="U160" s="45">
        <f t="shared" si="71"/>
        <v>0</v>
      </c>
    </row>
    <row r="161" spans="1:21" ht="38.25" customHeight="1" x14ac:dyDescent="0.2">
      <c r="A161" s="18"/>
      <c r="B161" s="57"/>
      <c r="C161" s="58"/>
      <c r="D161" s="58"/>
      <c r="E161" s="28"/>
      <c r="F161" s="29"/>
      <c r="G161" s="29"/>
      <c r="H161" s="19"/>
      <c r="I161" s="86" t="s">
        <v>92</v>
      </c>
      <c r="J161" s="87">
        <v>657</v>
      </c>
      <c r="K161" s="88">
        <v>5</v>
      </c>
      <c r="L161" s="88">
        <v>3</v>
      </c>
      <c r="M161" s="100" t="s">
        <v>115</v>
      </c>
      <c r="N161" s="89">
        <v>0</v>
      </c>
      <c r="O161" s="45">
        <f>O162</f>
        <v>1649</v>
      </c>
      <c r="P161" s="45">
        <f t="shared" ref="P161:S161" si="72">P162</f>
        <v>0</v>
      </c>
      <c r="Q161" s="45">
        <f t="shared" si="72"/>
        <v>0</v>
      </c>
      <c r="R161" s="45">
        <f t="shared" si="72"/>
        <v>1509</v>
      </c>
      <c r="S161" s="45">
        <f t="shared" si="72"/>
        <v>0</v>
      </c>
      <c r="T161" s="45">
        <f>T162</f>
        <v>1509</v>
      </c>
      <c r="U161" s="45">
        <f t="shared" ref="U161" si="73">U162</f>
        <v>0</v>
      </c>
    </row>
    <row r="162" spans="1:21" ht="27" customHeight="1" x14ac:dyDescent="0.2">
      <c r="A162" s="18"/>
      <c r="B162" s="54"/>
      <c r="C162" s="55"/>
      <c r="D162" s="55"/>
      <c r="E162" s="28"/>
      <c r="F162" s="29"/>
      <c r="G162" s="29"/>
      <c r="H162" s="19"/>
      <c r="I162" s="86" t="s">
        <v>184</v>
      </c>
      <c r="J162" s="87">
        <v>657</v>
      </c>
      <c r="K162" s="88">
        <v>5</v>
      </c>
      <c r="L162" s="88">
        <v>3</v>
      </c>
      <c r="M162" s="100" t="s">
        <v>115</v>
      </c>
      <c r="N162" s="89">
        <v>200</v>
      </c>
      <c r="O162" s="45">
        <f>O163</f>
        <v>1649</v>
      </c>
      <c r="P162" s="45">
        <f t="shared" ref="P162:U162" si="74">P163</f>
        <v>0</v>
      </c>
      <c r="Q162" s="45">
        <f t="shared" si="74"/>
        <v>0</v>
      </c>
      <c r="R162" s="45">
        <f t="shared" si="74"/>
        <v>1509</v>
      </c>
      <c r="S162" s="45">
        <f t="shared" si="74"/>
        <v>0</v>
      </c>
      <c r="T162" s="45">
        <f t="shared" si="74"/>
        <v>1509</v>
      </c>
      <c r="U162" s="45">
        <f t="shared" si="74"/>
        <v>0</v>
      </c>
    </row>
    <row r="163" spans="1:21" ht="29.25" customHeight="1" x14ac:dyDescent="0.2">
      <c r="A163" s="18"/>
      <c r="B163" s="51"/>
      <c r="C163" s="47"/>
      <c r="D163" s="47"/>
      <c r="E163" s="28"/>
      <c r="F163" s="29"/>
      <c r="G163" s="29"/>
      <c r="H163" s="19"/>
      <c r="I163" s="86" t="s">
        <v>7</v>
      </c>
      <c r="J163" s="87">
        <v>657</v>
      </c>
      <c r="K163" s="88">
        <v>5</v>
      </c>
      <c r="L163" s="88">
        <v>3</v>
      </c>
      <c r="M163" s="100" t="s">
        <v>115</v>
      </c>
      <c r="N163" s="89">
        <v>240</v>
      </c>
      <c r="O163" s="45">
        <v>1649</v>
      </c>
      <c r="P163" s="45">
        <v>0</v>
      </c>
      <c r="Q163" s="70"/>
      <c r="R163" s="45">
        <v>1509</v>
      </c>
      <c r="S163" s="45">
        <v>0</v>
      </c>
      <c r="T163" s="45">
        <v>1509</v>
      </c>
      <c r="U163" s="45">
        <v>0</v>
      </c>
    </row>
    <row r="164" spans="1:21" ht="17.25" customHeight="1" x14ac:dyDescent="0.2">
      <c r="A164" s="18"/>
      <c r="B164" s="51"/>
      <c r="C164" s="47"/>
      <c r="D164" s="47"/>
      <c r="E164" s="28"/>
      <c r="F164" s="29"/>
      <c r="G164" s="29"/>
      <c r="H164" s="19"/>
      <c r="I164" s="86" t="s">
        <v>116</v>
      </c>
      <c r="J164" s="87">
        <v>657</v>
      </c>
      <c r="K164" s="88">
        <v>5</v>
      </c>
      <c r="L164" s="88">
        <v>3</v>
      </c>
      <c r="M164" s="100" t="s">
        <v>117</v>
      </c>
      <c r="N164" s="89"/>
      <c r="O164" s="45">
        <f>O165</f>
        <v>25</v>
      </c>
      <c r="P164" s="45">
        <f t="shared" ref="P164:U164" si="75">P165</f>
        <v>0</v>
      </c>
      <c r="Q164" s="45">
        <f t="shared" si="75"/>
        <v>0</v>
      </c>
      <c r="R164" s="45">
        <f t="shared" si="75"/>
        <v>0</v>
      </c>
      <c r="S164" s="45">
        <f t="shared" si="75"/>
        <v>0</v>
      </c>
      <c r="T164" s="45">
        <f t="shared" si="75"/>
        <v>0</v>
      </c>
      <c r="U164" s="45">
        <f t="shared" si="75"/>
        <v>0</v>
      </c>
    </row>
    <row r="165" spans="1:21" ht="39.75" customHeight="1" x14ac:dyDescent="0.2">
      <c r="A165" s="18"/>
      <c r="B165" s="63"/>
      <c r="C165" s="64"/>
      <c r="D165" s="64"/>
      <c r="E165" s="28"/>
      <c r="F165" s="29"/>
      <c r="G165" s="29"/>
      <c r="H165" s="19"/>
      <c r="I165" s="31" t="s">
        <v>95</v>
      </c>
      <c r="J165" s="87">
        <v>657</v>
      </c>
      <c r="K165" s="88">
        <v>5</v>
      </c>
      <c r="L165" s="88">
        <v>3</v>
      </c>
      <c r="M165" s="100" t="s">
        <v>118</v>
      </c>
      <c r="N165" s="89"/>
      <c r="O165" s="45">
        <f>O166</f>
        <v>25</v>
      </c>
      <c r="P165" s="45">
        <f t="shared" ref="P165:U166" si="76">P166</f>
        <v>0</v>
      </c>
      <c r="Q165" s="45">
        <f t="shared" si="76"/>
        <v>0</v>
      </c>
      <c r="R165" s="45">
        <f t="shared" si="76"/>
        <v>0</v>
      </c>
      <c r="S165" s="45">
        <f t="shared" si="76"/>
        <v>0</v>
      </c>
      <c r="T165" s="45">
        <f t="shared" si="76"/>
        <v>0</v>
      </c>
      <c r="U165" s="45">
        <f t="shared" si="76"/>
        <v>0</v>
      </c>
    </row>
    <row r="166" spans="1:21" ht="36.75" customHeight="1" x14ac:dyDescent="0.2">
      <c r="A166" s="18"/>
      <c r="B166" s="63"/>
      <c r="C166" s="64"/>
      <c r="D166" s="64"/>
      <c r="E166" s="28"/>
      <c r="F166" s="29"/>
      <c r="G166" s="29"/>
      <c r="H166" s="19"/>
      <c r="I166" s="86" t="s">
        <v>184</v>
      </c>
      <c r="J166" s="87">
        <v>657</v>
      </c>
      <c r="K166" s="88">
        <v>5</v>
      </c>
      <c r="L166" s="88">
        <v>3</v>
      </c>
      <c r="M166" s="100" t="s">
        <v>118</v>
      </c>
      <c r="N166" s="89">
        <v>200</v>
      </c>
      <c r="O166" s="45">
        <f>O167</f>
        <v>25</v>
      </c>
      <c r="P166" s="45">
        <f t="shared" si="76"/>
        <v>0</v>
      </c>
      <c r="Q166" s="45">
        <f t="shared" si="76"/>
        <v>0</v>
      </c>
      <c r="R166" s="45">
        <f t="shared" si="76"/>
        <v>0</v>
      </c>
      <c r="S166" s="45">
        <f t="shared" si="76"/>
        <v>0</v>
      </c>
      <c r="T166" s="45">
        <f t="shared" si="76"/>
        <v>0</v>
      </c>
      <c r="U166" s="45">
        <f t="shared" si="76"/>
        <v>0</v>
      </c>
    </row>
    <row r="167" spans="1:21" ht="36.75" customHeight="1" x14ac:dyDescent="0.2">
      <c r="A167" s="18"/>
      <c r="B167" s="63"/>
      <c r="C167" s="64"/>
      <c r="D167" s="64"/>
      <c r="E167" s="28"/>
      <c r="F167" s="29"/>
      <c r="G167" s="29"/>
      <c r="H167" s="19"/>
      <c r="I167" s="86" t="s">
        <v>7</v>
      </c>
      <c r="J167" s="87">
        <v>657</v>
      </c>
      <c r="K167" s="88">
        <v>5</v>
      </c>
      <c r="L167" s="88">
        <v>3</v>
      </c>
      <c r="M167" s="100" t="s">
        <v>118</v>
      </c>
      <c r="N167" s="89">
        <v>240</v>
      </c>
      <c r="O167" s="45">
        <v>25</v>
      </c>
      <c r="P167" s="45">
        <v>0</v>
      </c>
      <c r="Q167" s="45"/>
      <c r="R167" s="45">
        <v>0</v>
      </c>
      <c r="S167" s="45">
        <v>0</v>
      </c>
      <c r="T167" s="45">
        <v>0</v>
      </c>
      <c r="U167" s="45">
        <v>0</v>
      </c>
    </row>
    <row r="168" spans="1:21" ht="18.75" customHeight="1" x14ac:dyDescent="0.2">
      <c r="A168" s="18"/>
      <c r="B168" s="51"/>
      <c r="C168" s="47"/>
      <c r="D168" s="47"/>
      <c r="E168" s="28"/>
      <c r="F168" s="29"/>
      <c r="G168" s="29"/>
      <c r="H168" s="19"/>
      <c r="I168" s="107" t="s">
        <v>46</v>
      </c>
      <c r="J168" s="93">
        <v>657</v>
      </c>
      <c r="K168" s="94">
        <v>8</v>
      </c>
      <c r="L168" s="94">
        <v>0</v>
      </c>
      <c r="M168" s="16" t="s">
        <v>66</v>
      </c>
      <c r="N168" s="95">
        <v>0</v>
      </c>
      <c r="O168" s="69">
        <f t="shared" ref="O168:U168" si="77">O169+O179</f>
        <v>22286.6</v>
      </c>
      <c r="P168" s="69">
        <f t="shared" si="77"/>
        <v>0</v>
      </c>
      <c r="Q168" s="69">
        <f t="shared" si="77"/>
        <v>0</v>
      </c>
      <c r="R168" s="69">
        <f t="shared" si="77"/>
        <v>22208</v>
      </c>
      <c r="S168" s="69">
        <f t="shared" si="77"/>
        <v>0</v>
      </c>
      <c r="T168" s="69">
        <f t="shared" si="77"/>
        <v>22208</v>
      </c>
      <c r="U168" s="69">
        <f t="shared" si="77"/>
        <v>0</v>
      </c>
    </row>
    <row r="169" spans="1:21" ht="17.25" customHeight="1" x14ac:dyDescent="0.2">
      <c r="A169" s="18"/>
      <c r="B169" s="51"/>
      <c r="C169" s="47"/>
      <c r="D169" s="47"/>
      <c r="E169" s="28"/>
      <c r="F169" s="29"/>
      <c r="G169" s="29"/>
      <c r="H169" s="19"/>
      <c r="I169" s="86" t="s">
        <v>47</v>
      </c>
      <c r="J169" s="87">
        <v>657</v>
      </c>
      <c r="K169" s="88">
        <v>8</v>
      </c>
      <c r="L169" s="88">
        <v>1</v>
      </c>
      <c r="M169" s="85" t="s">
        <v>66</v>
      </c>
      <c r="N169" s="89">
        <v>0</v>
      </c>
      <c r="O169" s="45">
        <f>O170</f>
        <v>21004.5</v>
      </c>
      <c r="P169" s="45">
        <v>0</v>
      </c>
      <c r="Q169" s="70"/>
      <c r="R169" s="45">
        <f>R170</f>
        <v>20925.900000000001</v>
      </c>
      <c r="S169" s="45">
        <v>0</v>
      </c>
      <c r="T169" s="45">
        <f t="shared" ref="T169" si="78">T170</f>
        <v>20925.900000000001</v>
      </c>
      <c r="U169" s="45">
        <v>0</v>
      </c>
    </row>
    <row r="170" spans="1:21" ht="32.25" customHeight="1" x14ac:dyDescent="0.2">
      <c r="A170" s="18"/>
      <c r="B170" s="51"/>
      <c r="C170" s="47"/>
      <c r="D170" s="47"/>
      <c r="E170" s="28"/>
      <c r="F170" s="29"/>
      <c r="G170" s="29"/>
      <c r="H170" s="19"/>
      <c r="I170" s="103" t="s">
        <v>132</v>
      </c>
      <c r="J170" s="87">
        <v>657</v>
      </c>
      <c r="K170" s="88">
        <v>8</v>
      </c>
      <c r="L170" s="88">
        <v>1</v>
      </c>
      <c r="M170" s="81" t="s">
        <v>107</v>
      </c>
      <c r="N170" s="89">
        <v>0</v>
      </c>
      <c r="O170" s="45">
        <f>O172</f>
        <v>21004.5</v>
      </c>
      <c r="P170" s="45">
        <f>P172</f>
        <v>0</v>
      </c>
      <c r="Q170" s="45" t="e">
        <f>Q172+#REF!+#REF!</f>
        <v>#REF!</v>
      </c>
      <c r="R170" s="45">
        <f>R172</f>
        <v>20925.900000000001</v>
      </c>
      <c r="S170" s="45">
        <f>S172</f>
        <v>0</v>
      </c>
      <c r="T170" s="45">
        <f>T172</f>
        <v>20925.900000000001</v>
      </c>
      <c r="U170" s="45">
        <f>U172</f>
        <v>0</v>
      </c>
    </row>
    <row r="171" spans="1:21" ht="47.25" customHeight="1" x14ac:dyDescent="0.2">
      <c r="A171" s="18"/>
      <c r="B171" s="65"/>
      <c r="C171" s="66"/>
      <c r="D171" s="66"/>
      <c r="E171" s="28"/>
      <c r="F171" s="29"/>
      <c r="G171" s="29"/>
      <c r="H171" s="19"/>
      <c r="I171" s="84" t="s">
        <v>140</v>
      </c>
      <c r="J171" s="87">
        <v>657</v>
      </c>
      <c r="K171" s="88">
        <v>8</v>
      </c>
      <c r="L171" s="88">
        <v>1</v>
      </c>
      <c r="M171" s="81" t="s">
        <v>142</v>
      </c>
      <c r="N171" s="89"/>
      <c r="O171" s="45">
        <f>O172</f>
        <v>21004.5</v>
      </c>
      <c r="P171" s="45">
        <f t="shared" ref="P171:U171" si="79">P172</f>
        <v>0</v>
      </c>
      <c r="Q171" s="45">
        <f t="shared" si="79"/>
        <v>0</v>
      </c>
      <c r="R171" s="45">
        <f t="shared" si="79"/>
        <v>20925.900000000001</v>
      </c>
      <c r="S171" s="45">
        <f t="shared" si="79"/>
        <v>0</v>
      </c>
      <c r="T171" s="45">
        <f t="shared" si="79"/>
        <v>20925.900000000001</v>
      </c>
      <c r="U171" s="45">
        <f t="shared" si="79"/>
        <v>0</v>
      </c>
    </row>
    <row r="172" spans="1:21" ht="42" customHeight="1" x14ac:dyDescent="0.2">
      <c r="A172" s="18"/>
      <c r="B172" s="51"/>
      <c r="C172" s="47"/>
      <c r="D172" s="47"/>
      <c r="E172" s="28"/>
      <c r="F172" s="29"/>
      <c r="G172" s="29"/>
      <c r="H172" s="19"/>
      <c r="I172" s="84" t="s">
        <v>141</v>
      </c>
      <c r="J172" s="87">
        <v>657</v>
      </c>
      <c r="K172" s="88">
        <v>8</v>
      </c>
      <c r="L172" s="88">
        <v>1</v>
      </c>
      <c r="M172" s="85" t="s">
        <v>143</v>
      </c>
      <c r="N172" s="89">
        <v>0</v>
      </c>
      <c r="O172" s="45">
        <f>O173+O175+O177</f>
        <v>21004.5</v>
      </c>
      <c r="P172" s="45">
        <f t="shared" ref="P172:U172" si="80">P173+P175+P177</f>
        <v>0</v>
      </c>
      <c r="Q172" s="45">
        <f t="shared" si="80"/>
        <v>0</v>
      </c>
      <c r="R172" s="45">
        <f>R173+R175+R177</f>
        <v>20925.900000000001</v>
      </c>
      <c r="S172" s="45">
        <f t="shared" si="80"/>
        <v>0</v>
      </c>
      <c r="T172" s="45">
        <f t="shared" si="80"/>
        <v>20925.900000000001</v>
      </c>
      <c r="U172" s="45">
        <f t="shared" si="80"/>
        <v>0</v>
      </c>
    </row>
    <row r="173" spans="1:21" ht="51.75" customHeight="1" x14ac:dyDescent="0.2">
      <c r="A173" s="18"/>
      <c r="B173" s="51"/>
      <c r="C173" s="47"/>
      <c r="D173" s="47"/>
      <c r="E173" s="28"/>
      <c r="F173" s="29"/>
      <c r="G173" s="29"/>
      <c r="H173" s="19"/>
      <c r="I173" s="86" t="s">
        <v>73</v>
      </c>
      <c r="J173" s="87">
        <v>657</v>
      </c>
      <c r="K173" s="88">
        <v>8</v>
      </c>
      <c r="L173" s="88">
        <v>1</v>
      </c>
      <c r="M173" s="85" t="s">
        <v>143</v>
      </c>
      <c r="N173" s="89">
        <v>100</v>
      </c>
      <c r="O173" s="82">
        <f>O174</f>
        <v>16820.599999999999</v>
      </c>
      <c r="P173" s="45">
        <v>0</v>
      </c>
      <c r="Q173" s="70"/>
      <c r="R173" s="82">
        <f>R174</f>
        <v>16854.5</v>
      </c>
      <c r="S173" s="45">
        <v>0</v>
      </c>
      <c r="T173" s="82">
        <f>T174</f>
        <v>16854.5</v>
      </c>
      <c r="U173" s="45">
        <v>0</v>
      </c>
    </row>
    <row r="174" spans="1:21" ht="21" customHeight="1" x14ac:dyDescent="0.2">
      <c r="A174" s="18"/>
      <c r="B174" s="51"/>
      <c r="C174" s="47"/>
      <c r="D174" s="47"/>
      <c r="E174" s="28"/>
      <c r="F174" s="29"/>
      <c r="G174" s="29"/>
      <c r="H174" s="19"/>
      <c r="I174" s="86" t="s">
        <v>77</v>
      </c>
      <c r="J174" s="87">
        <v>657</v>
      </c>
      <c r="K174" s="88">
        <v>8</v>
      </c>
      <c r="L174" s="88">
        <v>1</v>
      </c>
      <c r="M174" s="85" t="s">
        <v>143</v>
      </c>
      <c r="N174" s="89">
        <v>110</v>
      </c>
      <c r="O174" s="82">
        <v>16820.599999999999</v>
      </c>
      <c r="P174" s="45">
        <v>0</v>
      </c>
      <c r="Q174" s="70"/>
      <c r="R174" s="82">
        <v>16854.5</v>
      </c>
      <c r="S174" s="45">
        <v>0</v>
      </c>
      <c r="T174" s="82">
        <v>16854.5</v>
      </c>
      <c r="U174" s="45">
        <v>0</v>
      </c>
    </row>
    <row r="175" spans="1:21" ht="37.5" customHeight="1" x14ac:dyDescent="0.2">
      <c r="A175" s="18"/>
      <c r="B175" s="51"/>
      <c r="C175" s="47"/>
      <c r="D175" s="47"/>
      <c r="E175" s="28"/>
      <c r="F175" s="29"/>
      <c r="G175" s="29"/>
      <c r="H175" s="19"/>
      <c r="I175" s="86" t="s">
        <v>184</v>
      </c>
      <c r="J175" s="87">
        <v>657</v>
      </c>
      <c r="K175" s="88">
        <v>8</v>
      </c>
      <c r="L175" s="88">
        <v>1</v>
      </c>
      <c r="M175" s="85" t="s">
        <v>143</v>
      </c>
      <c r="N175" s="89">
        <v>200</v>
      </c>
      <c r="O175" s="82">
        <f>O176</f>
        <v>3919.9</v>
      </c>
      <c r="P175" s="45">
        <v>0</v>
      </c>
      <c r="Q175" s="70"/>
      <c r="R175" s="82">
        <f>R176</f>
        <v>3807.4</v>
      </c>
      <c r="S175" s="45">
        <v>0</v>
      </c>
      <c r="T175" s="82">
        <f>T176</f>
        <v>3807.4</v>
      </c>
      <c r="U175" s="45">
        <v>0</v>
      </c>
    </row>
    <row r="176" spans="1:21" ht="33.75" customHeight="1" x14ac:dyDescent="0.2">
      <c r="A176" s="18"/>
      <c r="B176" s="51"/>
      <c r="C176" s="47"/>
      <c r="D176" s="47"/>
      <c r="E176" s="28"/>
      <c r="F176" s="29"/>
      <c r="G176" s="29"/>
      <c r="H176" s="19"/>
      <c r="I176" s="86" t="s">
        <v>7</v>
      </c>
      <c r="J176" s="87">
        <v>657</v>
      </c>
      <c r="K176" s="88">
        <v>8</v>
      </c>
      <c r="L176" s="88">
        <v>1</v>
      </c>
      <c r="M176" s="85" t="s">
        <v>143</v>
      </c>
      <c r="N176" s="89">
        <v>240</v>
      </c>
      <c r="O176" s="82">
        <v>3919.9</v>
      </c>
      <c r="P176" s="45">
        <v>0</v>
      </c>
      <c r="Q176" s="70"/>
      <c r="R176" s="82">
        <v>3807.4</v>
      </c>
      <c r="S176" s="45">
        <v>0</v>
      </c>
      <c r="T176" s="82">
        <v>3807.4</v>
      </c>
      <c r="U176" s="45">
        <v>0</v>
      </c>
    </row>
    <row r="177" spans="1:21" ht="19.5" customHeight="1" x14ac:dyDescent="0.2">
      <c r="A177" s="18"/>
      <c r="B177" s="51"/>
      <c r="C177" s="47"/>
      <c r="D177" s="47"/>
      <c r="E177" s="28"/>
      <c r="F177" s="29"/>
      <c r="G177" s="29"/>
      <c r="H177" s="19"/>
      <c r="I177" s="86" t="s">
        <v>75</v>
      </c>
      <c r="J177" s="87">
        <v>657</v>
      </c>
      <c r="K177" s="88">
        <v>8</v>
      </c>
      <c r="L177" s="88">
        <v>1</v>
      </c>
      <c r="M177" s="85" t="s">
        <v>143</v>
      </c>
      <c r="N177" s="89">
        <v>800</v>
      </c>
      <c r="O177" s="82">
        <f>O178</f>
        <v>264</v>
      </c>
      <c r="P177" s="45">
        <f t="shared" ref="P177:U177" si="81">P178</f>
        <v>0</v>
      </c>
      <c r="Q177" s="45">
        <f t="shared" si="81"/>
        <v>0</v>
      </c>
      <c r="R177" s="82">
        <f>R178</f>
        <v>264</v>
      </c>
      <c r="S177" s="45">
        <f t="shared" si="81"/>
        <v>0</v>
      </c>
      <c r="T177" s="82">
        <f>T178</f>
        <v>264</v>
      </c>
      <c r="U177" s="45">
        <f t="shared" si="81"/>
        <v>0</v>
      </c>
    </row>
    <row r="178" spans="1:21" ht="19.5" customHeight="1" x14ac:dyDescent="0.2">
      <c r="A178" s="18"/>
      <c r="B178" s="51"/>
      <c r="C178" s="47"/>
      <c r="D178" s="47"/>
      <c r="E178" s="28"/>
      <c r="F178" s="29"/>
      <c r="G178" s="29"/>
      <c r="H178" s="19"/>
      <c r="I178" s="86" t="s">
        <v>76</v>
      </c>
      <c r="J178" s="87">
        <v>657</v>
      </c>
      <c r="K178" s="88">
        <v>8</v>
      </c>
      <c r="L178" s="88">
        <v>1</v>
      </c>
      <c r="M178" s="85" t="s">
        <v>143</v>
      </c>
      <c r="N178" s="89">
        <v>850</v>
      </c>
      <c r="O178" s="82">
        <v>264</v>
      </c>
      <c r="P178" s="45">
        <v>0</v>
      </c>
      <c r="Q178" s="70"/>
      <c r="R178" s="82">
        <v>264</v>
      </c>
      <c r="S178" s="45">
        <v>0</v>
      </c>
      <c r="T178" s="82">
        <v>264</v>
      </c>
      <c r="U178" s="45">
        <v>0</v>
      </c>
    </row>
    <row r="179" spans="1:21" ht="17.25" customHeight="1" x14ac:dyDescent="0.2">
      <c r="A179" s="18"/>
      <c r="B179" s="51"/>
      <c r="C179" s="47"/>
      <c r="D179" s="47"/>
      <c r="E179" s="28"/>
      <c r="F179" s="29"/>
      <c r="G179" s="29"/>
      <c r="H179" s="19"/>
      <c r="I179" s="29" t="s">
        <v>48</v>
      </c>
      <c r="J179" s="87">
        <v>657</v>
      </c>
      <c r="K179" s="88">
        <v>8</v>
      </c>
      <c r="L179" s="88">
        <v>2</v>
      </c>
      <c r="M179" s="85" t="s">
        <v>66</v>
      </c>
      <c r="N179" s="89">
        <v>0</v>
      </c>
      <c r="O179" s="45">
        <f>O180</f>
        <v>1282.0999999999999</v>
      </c>
      <c r="P179" s="45">
        <f t="shared" ref="P179:U179" si="82">P182</f>
        <v>0</v>
      </c>
      <c r="Q179" s="45">
        <f t="shared" si="82"/>
        <v>0</v>
      </c>
      <c r="R179" s="45">
        <f>R180</f>
        <v>1282.0999999999999</v>
      </c>
      <c r="S179" s="45">
        <f t="shared" si="82"/>
        <v>0</v>
      </c>
      <c r="T179" s="45">
        <f>T180</f>
        <v>1282.0999999999999</v>
      </c>
      <c r="U179" s="45">
        <f t="shared" si="82"/>
        <v>0</v>
      </c>
    </row>
    <row r="180" spans="1:21" ht="29.25" customHeight="1" x14ac:dyDescent="0.2">
      <c r="A180" s="18"/>
      <c r="B180" s="77"/>
      <c r="C180" s="78"/>
      <c r="D180" s="78"/>
      <c r="E180" s="28"/>
      <c r="F180" s="29"/>
      <c r="G180" s="29"/>
      <c r="H180" s="19"/>
      <c r="I180" s="103" t="s">
        <v>132</v>
      </c>
      <c r="J180" s="87">
        <v>657</v>
      </c>
      <c r="K180" s="88">
        <v>8</v>
      </c>
      <c r="L180" s="88">
        <v>2</v>
      </c>
      <c r="M180" s="85" t="s">
        <v>107</v>
      </c>
      <c r="N180" s="89"/>
      <c r="O180" s="45">
        <f>O181</f>
        <v>1282.0999999999999</v>
      </c>
      <c r="P180" s="45">
        <v>0</v>
      </c>
      <c r="Q180" s="45"/>
      <c r="R180" s="45">
        <f>R181</f>
        <v>1282.0999999999999</v>
      </c>
      <c r="S180" s="45">
        <v>0</v>
      </c>
      <c r="T180" s="45">
        <f>T181</f>
        <v>1282.0999999999999</v>
      </c>
      <c r="U180" s="45">
        <v>0</v>
      </c>
    </row>
    <row r="181" spans="1:21" ht="31.5" customHeight="1" x14ac:dyDescent="0.2">
      <c r="A181" s="18"/>
      <c r="B181" s="77"/>
      <c r="C181" s="78"/>
      <c r="D181" s="78"/>
      <c r="E181" s="28"/>
      <c r="F181" s="29"/>
      <c r="G181" s="29"/>
      <c r="H181" s="19"/>
      <c r="I181" s="84" t="s">
        <v>144</v>
      </c>
      <c r="J181" s="87">
        <v>657</v>
      </c>
      <c r="K181" s="88">
        <v>8</v>
      </c>
      <c r="L181" s="88">
        <v>2</v>
      </c>
      <c r="M181" s="85" t="s">
        <v>142</v>
      </c>
      <c r="N181" s="89"/>
      <c r="O181" s="45">
        <f>O182</f>
        <v>1282.0999999999999</v>
      </c>
      <c r="P181" s="45">
        <v>0</v>
      </c>
      <c r="Q181" s="45"/>
      <c r="R181" s="45">
        <f>R182</f>
        <v>1282.0999999999999</v>
      </c>
      <c r="S181" s="45">
        <v>0</v>
      </c>
      <c r="T181" s="45">
        <f>T182</f>
        <v>1282.0999999999999</v>
      </c>
      <c r="U181" s="45">
        <v>0</v>
      </c>
    </row>
    <row r="182" spans="1:21" ht="27" customHeight="1" x14ac:dyDescent="0.2">
      <c r="A182" s="18"/>
      <c r="B182" s="51"/>
      <c r="C182" s="47"/>
      <c r="D182" s="47"/>
      <c r="E182" s="28"/>
      <c r="F182" s="29"/>
      <c r="G182" s="29"/>
      <c r="H182" s="19"/>
      <c r="I182" s="84" t="s">
        <v>141</v>
      </c>
      <c r="J182" s="87">
        <v>657</v>
      </c>
      <c r="K182" s="88">
        <v>8</v>
      </c>
      <c r="L182" s="88">
        <v>2</v>
      </c>
      <c r="M182" s="85" t="s">
        <v>143</v>
      </c>
      <c r="N182" s="89">
        <v>0</v>
      </c>
      <c r="O182" s="45">
        <f>O183</f>
        <v>1282.0999999999999</v>
      </c>
      <c r="P182" s="45">
        <f t="shared" ref="P182:Q182" si="83">P183</f>
        <v>0</v>
      </c>
      <c r="Q182" s="45">
        <f t="shared" si="83"/>
        <v>0</v>
      </c>
      <c r="R182" s="45">
        <f t="shared" ref="R182:S182" si="84">R183</f>
        <v>1282.0999999999999</v>
      </c>
      <c r="S182" s="45">
        <f t="shared" si="84"/>
        <v>0</v>
      </c>
      <c r="T182" s="45">
        <f t="shared" ref="T182:U182" si="85">T183</f>
        <v>1282.0999999999999</v>
      </c>
      <c r="U182" s="45">
        <f t="shared" si="85"/>
        <v>0</v>
      </c>
    </row>
    <row r="183" spans="1:21" ht="51" customHeight="1" x14ac:dyDescent="0.2">
      <c r="A183" s="18"/>
      <c r="B183" s="51"/>
      <c r="C183" s="47"/>
      <c r="D183" s="47"/>
      <c r="E183" s="28"/>
      <c r="F183" s="29"/>
      <c r="G183" s="29"/>
      <c r="H183" s="19"/>
      <c r="I183" s="86" t="s">
        <v>73</v>
      </c>
      <c r="J183" s="87">
        <v>657</v>
      </c>
      <c r="K183" s="88">
        <v>8</v>
      </c>
      <c r="L183" s="88">
        <v>2</v>
      </c>
      <c r="M183" s="85" t="s">
        <v>143</v>
      </c>
      <c r="N183" s="89">
        <v>100</v>
      </c>
      <c r="O183" s="45">
        <f>O184</f>
        <v>1282.0999999999999</v>
      </c>
      <c r="P183" s="45">
        <f t="shared" ref="P183:U183" si="86">P184</f>
        <v>0</v>
      </c>
      <c r="Q183" s="45">
        <f t="shared" si="86"/>
        <v>0</v>
      </c>
      <c r="R183" s="45">
        <f t="shared" si="86"/>
        <v>1282.0999999999999</v>
      </c>
      <c r="S183" s="45">
        <f t="shared" si="86"/>
        <v>0</v>
      </c>
      <c r="T183" s="45">
        <f t="shared" si="86"/>
        <v>1282.0999999999999</v>
      </c>
      <c r="U183" s="45">
        <f t="shared" si="86"/>
        <v>0</v>
      </c>
    </row>
    <row r="184" spans="1:21" ht="18.75" customHeight="1" x14ac:dyDescent="0.2">
      <c r="A184" s="18"/>
      <c r="B184" s="51"/>
      <c r="C184" s="47"/>
      <c r="D184" s="47"/>
      <c r="E184" s="28"/>
      <c r="F184" s="29"/>
      <c r="G184" s="29"/>
      <c r="H184" s="19"/>
      <c r="I184" s="86" t="s">
        <v>77</v>
      </c>
      <c r="J184" s="87">
        <v>657</v>
      </c>
      <c r="K184" s="88">
        <v>8</v>
      </c>
      <c r="L184" s="88">
        <v>2</v>
      </c>
      <c r="M184" s="85" t="s">
        <v>143</v>
      </c>
      <c r="N184" s="89">
        <v>110</v>
      </c>
      <c r="O184" s="45">
        <v>1282.0999999999999</v>
      </c>
      <c r="P184" s="45">
        <v>0</v>
      </c>
      <c r="Q184" s="70"/>
      <c r="R184" s="45">
        <v>1282.0999999999999</v>
      </c>
      <c r="S184" s="45">
        <v>0</v>
      </c>
      <c r="T184" s="45">
        <v>1282.0999999999999</v>
      </c>
      <c r="U184" s="45">
        <v>0</v>
      </c>
    </row>
    <row r="185" spans="1:21" ht="18" customHeight="1" x14ac:dyDescent="0.2">
      <c r="A185" s="18"/>
      <c r="B185" s="51"/>
      <c r="C185" s="47"/>
      <c r="D185" s="47"/>
      <c r="E185" s="28"/>
      <c r="F185" s="29"/>
      <c r="G185" s="29"/>
      <c r="H185" s="19"/>
      <c r="I185" s="107" t="s">
        <v>49</v>
      </c>
      <c r="J185" s="93">
        <v>657</v>
      </c>
      <c r="K185" s="94">
        <v>10</v>
      </c>
      <c r="L185" s="94">
        <v>0</v>
      </c>
      <c r="M185" s="16" t="s">
        <v>66</v>
      </c>
      <c r="N185" s="95">
        <v>0</v>
      </c>
      <c r="O185" s="69">
        <f>O186</f>
        <v>360</v>
      </c>
      <c r="P185" s="69">
        <v>0</v>
      </c>
      <c r="Q185" s="70"/>
      <c r="R185" s="69">
        <f t="shared" ref="R185:R186" si="87">R186</f>
        <v>456</v>
      </c>
      <c r="S185" s="69">
        <v>0</v>
      </c>
      <c r="T185" s="69">
        <f t="shared" ref="T185:T186" si="88">T186</f>
        <v>745</v>
      </c>
      <c r="U185" s="69">
        <v>0</v>
      </c>
    </row>
    <row r="186" spans="1:21" ht="17.25" customHeight="1" x14ac:dyDescent="0.2">
      <c r="A186" s="18"/>
      <c r="B186" s="51"/>
      <c r="C186" s="47"/>
      <c r="D186" s="47"/>
      <c r="E186" s="28"/>
      <c r="F186" s="29"/>
      <c r="G186" s="29"/>
      <c r="H186" s="19"/>
      <c r="I186" s="29" t="s">
        <v>50</v>
      </c>
      <c r="J186" s="87">
        <v>657</v>
      </c>
      <c r="K186" s="88">
        <v>10</v>
      </c>
      <c r="L186" s="88">
        <v>1</v>
      </c>
      <c r="M186" s="85" t="s">
        <v>66</v>
      </c>
      <c r="N186" s="89">
        <v>0</v>
      </c>
      <c r="O186" s="45">
        <f>O187</f>
        <v>360</v>
      </c>
      <c r="P186" s="45">
        <v>0</v>
      </c>
      <c r="Q186" s="70"/>
      <c r="R186" s="45">
        <f t="shared" si="87"/>
        <v>456</v>
      </c>
      <c r="S186" s="45">
        <v>0</v>
      </c>
      <c r="T186" s="45">
        <f t="shared" si="88"/>
        <v>745</v>
      </c>
      <c r="U186" s="45">
        <v>0</v>
      </c>
    </row>
    <row r="187" spans="1:21" ht="33" customHeight="1" x14ac:dyDescent="0.2">
      <c r="A187" s="18"/>
      <c r="B187" s="51"/>
      <c r="C187" s="47"/>
      <c r="D187" s="47"/>
      <c r="E187" s="28"/>
      <c r="F187" s="29"/>
      <c r="G187" s="29"/>
      <c r="H187" s="19"/>
      <c r="I187" s="103" t="s">
        <v>120</v>
      </c>
      <c r="J187" s="87">
        <v>657</v>
      </c>
      <c r="K187" s="91" t="s">
        <v>137</v>
      </c>
      <c r="L187" s="91" t="s">
        <v>138</v>
      </c>
      <c r="M187" s="79" t="s">
        <v>100</v>
      </c>
      <c r="N187" s="80"/>
      <c r="O187" s="45">
        <f>O188</f>
        <v>360</v>
      </c>
      <c r="P187" s="45">
        <v>0</v>
      </c>
      <c r="Q187" s="70"/>
      <c r="R187" s="45">
        <f>R190</f>
        <v>456</v>
      </c>
      <c r="S187" s="45">
        <v>0</v>
      </c>
      <c r="T187" s="45">
        <f>T190</f>
        <v>745</v>
      </c>
      <c r="U187" s="45">
        <v>0</v>
      </c>
    </row>
    <row r="188" spans="1:21" ht="26.25" customHeight="1" x14ac:dyDescent="0.2">
      <c r="A188" s="18"/>
      <c r="B188" s="77"/>
      <c r="C188" s="78"/>
      <c r="D188" s="78"/>
      <c r="E188" s="28"/>
      <c r="F188" s="29"/>
      <c r="G188" s="29"/>
      <c r="H188" s="19"/>
      <c r="I188" s="103" t="s">
        <v>121</v>
      </c>
      <c r="J188" s="87">
        <v>657</v>
      </c>
      <c r="K188" s="91">
        <v>10</v>
      </c>
      <c r="L188" s="91">
        <v>1</v>
      </c>
      <c r="M188" s="79" t="s">
        <v>124</v>
      </c>
      <c r="N188" s="80"/>
      <c r="O188" s="45">
        <f>O189</f>
        <v>360</v>
      </c>
      <c r="P188" s="45">
        <v>0</v>
      </c>
      <c r="Q188" s="70"/>
      <c r="R188" s="45">
        <f>R189</f>
        <v>456</v>
      </c>
      <c r="S188" s="45">
        <v>0</v>
      </c>
      <c r="T188" s="45">
        <f>T189</f>
        <v>745</v>
      </c>
      <c r="U188" s="45">
        <v>0</v>
      </c>
    </row>
    <row r="189" spans="1:21" ht="39.75" customHeight="1" x14ac:dyDescent="0.2">
      <c r="A189" s="18"/>
      <c r="B189" s="77"/>
      <c r="C189" s="78"/>
      <c r="D189" s="78"/>
      <c r="E189" s="28"/>
      <c r="F189" s="29"/>
      <c r="G189" s="29"/>
      <c r="H189" s="19"/>
      <c r="I189" s="86" t="s">
        <v>122</v>
      </c>
      <c r="J189" s="87">
        <v>657</v>
      </c>
      <c r="K189" s="91">
        <v>10</v>
      </c>
      <c r="L189" s="91">
        <v>1</v>
      </c>
      <c r="M189" s="79" t="s">
        <v>124</v>
      </c>
      <c r="N189" s="80"/>
      <c r="O189" s="45">
        <f>O190</f>
        <v>360</v>
      </c>
      <c r="P189" s="45">
        <v>0</v>
      </c>
      <c r="Q189" s="70"/>
      <c r="R189" s="45">
        <f>R190</f>
        <v>456</v>
      </c>
      <c r="S189" s="45">
        <v>0</v>
      </c>
      <c r="T189" s="45">
        <f>T190</f>
        <v>745</v>
      </c>
      <c r="U189" s="45">
        <v>0</v>
      </c>
    </row>
    <row r="190" spans="1:21" ht="57.75" customHeight="1" x14ac:dyDescent="0.2">
      <c r="A190" s="18"/>
      <c r="B190" s="51"/>
      <c r="C190" s="47"/>
      <c r="D190" s="47"/>
      <c r="E190" s="28"/>
      <c r="F190" s="29"/>
      <c r="G190" s="29"/>
      <c r="H190" s="19"/>
      <c r="I190" s="112" t="s">
        <v>135</v>
      </c>
      <c r="J190" s="87">
        <v>657</v>
      </c>
      <c r="K190" s="91" t="s">
        <v>137</v>
      </c>
      <c r="L190" s="91" t="s">
        <v>138</v>
      </c>
      <c r="M190" s="81" t="s">
        <v>139</v>
      </c>
      <c r="N190" s="80">
        <v>0</v>
      </c>
      <c r="O190" s="45">
        <f>O192</f>
        <v>360</v>
      </c>
      <c r="P190" s="45">
        <f>P192</f>
        <v>0</v>
      </c>
      <c r="Q190" s="45" t="e">
        <f>Q192+#REF!</f>
        <v>#REF!</v>
      </c>
      <c r="R190" s="45">
        <f>R192</f>
        <v>456</v>
      </c>
      <c r="S190" s="45">
        <f>S192</f>
        <v>0</v>
      </c>
      <c r="T190" s="45">
        <f>T192</f>
        <v>745</v>
      </c>
      <c r="U190" s="45">
        <f>U192</f>
        <v>0</v>
      </c>
    </row>
    <row r="191" spans="1:21" ht="18.75" customHeight="1" x14ac:dyDescent="0.2">
      <c r="A191" s="18"/>
      <c r="B191" s="54"/>
      <c r="C191" s="55"/>
      <c r="D191" s="55"/>
      <c r="E191" s="28"/>
      <c r="F191" s="29"/>
      <c r="G191" s="29"/>
      <c r="H191" s="19"/>
      <c r="I191" s="112" t="s">
        <v>79</v>
      </c>
      <c r="J191" s="87">
        <v>657</v>
      </c>
      <c r="K191" s="91">
        <v>10</v>
      </c>
      <c r="L191" s="91">
        <v>1</v>
      </c>
      <c r="M191" s="81" t="s">
        <v>139</v>
      </c>
      <c r="N191" s="80">
        <v>300</v>
      </c>
      <c r="O191" s="45">
        <f>O192</f>
        <v>360</v>
      </c>
      <c r="P191" s="45">
        <f t="shared" ref="P191:U191" si="89">P192</f>
        <v>0</v>
      </c>
      <c r="Q191" s="45">
        <f t="shared" si="89"/>
        <v>0</v>
      </c>
      <c r="R191" s="45">
        <f t="shared" si="89"/>
        <v>456</v>
      </c>
      <c r="S191" s="45">
        <f t="shared" si="89"/>
        <v>0</v>
      </c>
      <c r="T191" s="45">
        <f t="shared" si="89"/>
        <v>745</v>
      </c>
      <c r="U191" s="45">
        <f t="shared" si="89"/>
        <v>0</v>
      </c>
    </row>
    <row r="192" spans="1:21" ht="19.5" customHeight="1" x14ac:dyDescent="0.2">
      <c r="A192" s="18"/>
      <c r="B192" s="51"/>
      <c r="C192" s="47"/>
      <c r="D192" s="47"/>
      <c r="E192" s="28"/>
      <c r="F192" s="29"/>
      <c r="G192" s="29"/>
      <c r="H192" s="19"/>
      <c r="I192" s="86" t="s">
        <v>136</v>
      </c>
      <c r="J192" s="87">
        <v>657</v>
      </c>
      <c r="K192" s="91">
        <v>10</v>
      </c>
      <c r="L192" s="91">
        <v>1</v>
      </c>
      <c r="M192" s="81" t="s">
        <v>139</v>
      </c>
      <c r="N192" s="80">
        <v>310</v>
      </c>
      <c r="O192" s="45">
        <v>360</v>
      </c>
      <c r="P192" s="45">
        <v>0</v>
      </c>
      <c r="Q192" s="70"/>
      <c r="R192" s="45">
        <v>456</v>
      </c>
      <c r="S192" s="45">
        <v>0</v>
      </c>
      <c r="T192" s="45">
        <v>745</v>
      </c>
      <c r="U192" s="45">
        <v>0</v>
      </c>
    </row>
    <row r="193" spans="1:21" ht="20.25" customHeight="1" x14ac:dyDescent="0.2">
      <c r="A193" s="18"/>
      <c r="B193" s="51"/>
      <c r="C193" s="47"/>
      <c r="D193" s="47"/>
      <c r="E193" s="28"/>
      <c r="F193" s="29"/>
      <c r="G193" s="29"/>
      <c r="H193" s="19"/>
      <c r="I193" s="107" t="s">
        <v>51</v>
      </c>
      <c r="J193" s="93">
        <v>657</v>
      </c>
      <c r="K193" s="94">
        <v>11</v>
      </c>
      <c r="L193" s="94">
        <v>0</v>
      </c>
      <c r="M193" s="16" t="s">
        <v>66</v>
      </c>
      <c r="N193" s="95">
        <v>0</v>
      </c>
      <c r="O193" s="69">
        <f>O194</f>
        <v>1479.2</v>
      </c>
      <c r="P193" s="69">
        <f t="shared" ref="P193:U193" si="90">P194</f>
        <v>0</v>
      </c>
      <c r="Q193" s="69">
        <f t="shared" si="90"/>
        <v>0</v>
      </c>
      <c r="R193" s="69">
        <f t="shared" si="90"/>
        <v>1474.2</v>
      </c>
      <c r="S193" s="69">
        <f t="shared" si="90"/>
        <v>0</v>
      </c>
      <c r="T193" s="69">
        <f t="shared" si="90"/>
        <v>1474.2</v>
      </c>
      <c r="U193" s="69">
        <f t="shared" si="90"/>
        <v>0</v>
      </c>
    </row>
    <row r="194" spans="1:21" ht="15.75" customHeight="1" x14ac:dyDescent="0.2">
      <c r="A194" s="18"/>
      <c r="B194" s="51"/>
      <c r="C194" s="47"/>
      <c r="D194" s="47"/>
      <c r="E194" s="28"/>
      <c r="F194" s="29"/>
      <c r="G194" s="29"/>
      <c r="H194" s="19"/>
      <c r="I194" s="29" t="s">
        <v>52</v>
      </c>
      <c r="J194" s="87">
        <v>657</v>
      </c>
      <c r="K194" s="88">
        <v>11</v>
      </c>
      <c r="L194" s="88">
        <v>1</v>
      </c>
      <c r="M194" s="85" t="s">
        <v>66</v>
      </c>
      <c r="N194" s="89">
        <v>0</v>
      </c>
      <c r="O194" s="45">
        <f>O195</f>
        <v>1479.2</v>
      </c>
      <c r="P194" s="45">
        <v>0</v>
      </c>
      <c r="Q194" s="70"/>
      <c r="R194" s="45">
        <f t="shared" ref="R194" si="91">R195</f>
        <v>1474.2</v>
      </c>
      <c r="S194" s="45">
        <v>0</v>
      </c>
      <c r="T194" s="45">
        <f t="shared" ref="T194" si="92">T195</f>
        <v>1474.2</v>
      </c>
      <c r="U194" s="45">
        <v>0</v>
      </c>
    </row>
    <row r="195" spans="1:21" ht="28.5" customHeight="1" x14ac:dyDescent="0.2">
      <c r="A195" s="18"/>
      <c r="B195" s="51"/>
      <c r="C195" s="47"/>
      <c r="D195" s="47"/>
      <c r="E195" s="28"/>
      <c r="F195" s="29"/>
      <c r="G195" s="29"/>
      <c r="H195" s="19"/>
      <c r="I195" s="103" t="s">
        <v>132</v>
      </c>
      <c r="J195" s="89">
        <v>657</v>
      </c>
      <c r="K195" s="88">
        <v>11</v>
      </c>
      <c r="L195" s="88">
        <v>1</v>
      </c>
      <c r="M195" s="85" t="s">
        <v>107</v>
      </c>
      <c r="N195" s="89">
        <v>0</v>
      </c>
      <c r="O195" s="45">
        <f>O197</f>
        <v>1479.2</v>
      </c>
      <c r="P195" s="45">
        <v>0</v>
      </c>
      <c r="Q195" s="70"/>
      <c r="R195" s="45">
        <f>R197</f>
        <v>1474.2</v>
      </c>
      <c r="S195" s="45">
        <v>0</v>
      </c>
      <c r="T195" s="45">
        <f>T197</f>
        <v>1474.2</v>
      </c>
      <c r="U195" s="45">
        <v>0</v>
      </c>
    </row>
    <row r="196" spans="1:21" ht="29.25" customHeight="1" x14ac:dyDescent="0.2">
      <c r="A196" s="18"/>
      <c r="B196" s="65"/>
      <c r="C196" s="66"/>
      <c r="D196" s="66"/>
      <c r="E196" s="28"/>
      <c r="F196" s="29"/>
      <c r="G196" s="29"/>
      <c r="H196" s="19"/>
      <c r="I196" s="84" t="s">
        <v>133</v>
      </c>
      <c r="J196" s="89">
        <v>657</v>
      </c>
      <c r="K196" s="88">
        <v>11</v>
      </c>
      <c r="L196" s="88">
        <v>1</v>
      </c>
      <c r="M196" s="85" t="s">
        <v>134</v>
      </c>
      <c r="N196" s="89"/>
      <c r="O196" s="45">
        <f>O197</f>
        <v>1479.2</v>
      </c>
      <c r="P196" s="45">
        <f t="shared" ref="P196:U196" si="93">P197</f>
        <v>0</v>
      </c>
      <c r="Q196" s="45">
        <f t="shared" si="93"/>
        <v>0</v>
      </c>
      <c r="R196" s="45">
        <f t="shared" si="93"/>
        <v>1474.2</v>
      </c>
      <c r="S196" s="45">
        <f t="shared" si="93"/>
        <v>0</v>
      </c>
      <c r="T196" s="45">
        <f t="shared" si="93"/>
        <v>1474.2</v>
      </c>
      <c r="U196" s="45">
        <f t="shared" si="93"/>
        <v>0</v>
      </c>
    </row>
    <row r="197" spans="1:21" ht="41.25" customHeight="1" x14ac:dyDescent="0.2">
      <c r="A197" s="18"/>
      <c r="B197" s="51"/>
      <c r="C197" s="47"/>
      <c r="D197" s="47"/>
      <c r="E197" s="28"/>
      <c r="F197" s="29"/>
      <c r="G197" s="29"/>
      <c r="H197" s="19"/>
      <c r="I197" s="86" t="s">
        <v>96</v>
      </c>
      <c r="J197" s="89">
        <v>657</v>
      </c>
      <c r="K197" s="88">
        <v>11</v>
      </c>
      <c r="L197" s="88">
        <v>1</v>
      </c>
      <c r="M197" s="85" t="s">
        <v>134</v>
      </c>
      <c r="N197" s="89">
        <v>0</v>
      </c>
      <c r="O197" s="45">
        <f>O198+O201</f>
        <v>1479.2</v>
      </c>
      <c r="P197" s="45">
        <f t="shared" ref="P197:U197" si="94">P198+P201</f>
        <v>0</v>
      </c>
      <c r="Q197" s="45">
        <f t="shared" si="94"/>
        <v>0</v>
      </c>
      <c r="R197" s="45">
        <f t="shared" si="94"/>
        <v>1474.2</v>
      </c>
      <c r="S197" s="45">
        <f t="shared" si="94"/>
        <v>0</v>
      </c>
      <c r="T197" s="45">
        <f t="shared" si="94"/>
        <v>1474.2</v>
      </c>
      <c r="U197" s="45">
        <f t="shared" si="94"/>
        <v>0</v>
      </c>
    </row>
    <row r="198" spans="1:21" ht="54.75" customHeight="1" x14ac:dyDescent="0.2">
      <c r="A198" s="18"/>
      <c r="B198" s="51"/>
      <c r="C198" s="47"/>
      <c r="D198" s="47"/>
      <c r="E198" s="28"/>
      <c r="F198" s="29"/>
      <c r="G198" s="29"/>
      <c r="H198" s="19"/>
      <c r="I198" s="86" t="s">
        <v>73</v>
      </c>
      <c r="J198" s="89">
        <v>657</v>
      </c>
      <c r="K198" s="88">
        <v>11</v>
      </c>
      <c r="L198" s="88">
        <v>1</v>
      </c>
      <c r="M198" s="85" t="s">
        <v>108</v>
      </c>
      <c r="N198" s="89">
        <v>100</v>
      </c>
      <c r="O198" s="45">
        <f>O199</f>
        <v>1329.3</v>
      </c>
      <c r="P198" s="45">
        <f t="shared" ref="P198:U198" si="95">P199</f>
        <v>0</v>
      </c>
      <c r="Q198" s="45">
        <f t="shared" si="95"/>
        <v>0</v>
      </c>
      <c r="R198" s="45">
        <f t="shared" si="95"/>
        <v>1329.3</v>
      </c>
      <c r="S198" s="45">
        <f t="shared" si="95"/>
        <v>0</v>
      </c>
      <c r="T198" s="45">
        <f t="shared" si="95"/>
        <v>1329.3</v>
      </c>
      <c r="U198" s="45">
        <f t="shared" si="95"/>
        <v>0</v>
      </c>
    </row>
    <row r="199" spans="1:21" ht="21" customHeight="1" x14ac:dyDescent="0.2">
      <c r="A199" s="18"/>
      <c r="B199" s="51"/>
      <c r="C199" s="47"/>
      <c r="D199" s="47"/>
      <c r="E199" s="28"/>
      <c r="F199" s="29"/>
      <c r="G199" s="29"/>
      <c r="H199" s="19"/>
      <c r="I199" s="86" t="s">
        <v>77</v>
      </c>
      <c r="J199" s="89">
        <v>657</v>
      </c>
      <c r="K199" s="88">
        <v>11</v>
      </c>
      <c r="L199" s="88">
        <v>1</v>
      </c>
      <c r="M199" s="85" t="s">
        <v>108</v>
      </c>
      <c r="N199" s="89">
        <v>110</v>
      </c>
      <c r="O199" s="45">
        <v>1329.3</v>
      </c>
      <c r="P199" s="45">
        <v>0</v>
      </c>
      <c r="Q199" s="70"/>
      <c r="R199" s="45">
        <v>1329.3</v>
      </c>
      <c r="S199" s="45">
        <v>0</v>
      </c>
      <c r="T199" s="45">
        <v>1329.3</v>
      </c>
      <c r="U199" s="45">
        <v>0</v>
      </c>
    </row>
    <row r="200" spans="1:21" ht="33.75" customHeight="1" x14ac:dyDescent="0.2">
      <c r="A200" s="18"/>
      <c r="B200" s="54"/>
      <c r="C200" s="55"/>
      <c r="D200" s="55"/>
      <c r="E200" s="28"/>
      <c r="F200" s="29"/>
      <c r="G200" s="29"/>
      <c r="H200" s="19"/>
      <c r="I200" s="86" t="s">
        <v>184</v>
      </c>
      <c r="J200" s="89">
        <v>657</v>
      </c>
      <c r="K200" s="88">
        <v>11</v>
      </c>
      <c r="L200" s="88">
        <v>1</v>
      </c>
      <c r="M200" s="85" t="s">
        <v>108</v>
      </c>
      <c r="N200" s="89">
        <v>200</v>
      </c>
      <c r="O200" s="45">
        <f>O201</f>
        <v>149.9</v>
      </c>
      <c r="P200" s="45">
        <f t="shared" ref="P200:U200" si="96">P201</f>
        <v>0</v>
      </c>
      <c r="Q200" s="45">
        <f t="shared" si="96"/>
        <v>0</v>
      </c>
      <c r="R200" s="45">
        <f t="shared" si="96"/>
        <v>144.9</v>
      </c>
      <c r="S200" s="45">
        <f t="shared" si="96"/>
        <v>0</v>
      </c>
      <c r="T200" s="45">
        <f t="shared" si="96"/>
        <v>144.9</v>
      </c>
      <c r="U200" s="45">
        <f t="shared" si="96"/>
        <v>0</v>
      </c>
    </row>
    <row r="201" spans="1:21" ht="33" customHeight="1" x14ac:dyDescent="0.2">
      <c r="A201" s="18"/>
      <c r="B201" s="51"/>
      <c r="C201" s="47"/>
      <c r="D201" s="47"/>
      <c r="E201" s="28"/>
      <c r="F201" s="29"/>
      <c r="G201" s="29"/>
      <c r="H201" s="19"/>
      <c r="I201" s="86" t="s">
        <v>7</v>
      </c>
      <c r="J201" s="89">
        <v>657</v>
      </c>
      <c r="K201" s="88">
        <v>11</v>
      </c>
      <c r="L201" s="88">
        <v>1</v>
      </c>
      <c r="M201" s="85" t="s">
        <v>108</v>
      </c>
      <c r="N201" s="89">
        <v>240</v>
      </c>
      <c r="O201" s="45">
        <v>149.9</v>
      </c>
      <c r="P201" s="45">
        <v>0</v>
      </c>
      <c r="Q201" s="70"/>
      <c r="R201" s="45">
        <v>144.9</v>
      </c>
      <c r="S201" s="45">
        <v>0</v>
      </c>
      <c r="T201" s="45">
        <v>144.9</v>
      </c>
      <c r="U201" s="45">
        <v>0</v>
      </c>
    </row>
  </sheetData>
  <autoFilter ref="A10:U201"/>
  <mergeCells count="16">
    <mergeCell ref="R1:U3"/>
    <mergeCell ref="I5:U5"/>
    <mergeCell ref="I8:I9"/>
    <mergeCell ref="J8:N8"/>
    <mergeCell ref="O8:P8"/>
    <mergeCell ref="R8:S8"/>
    <mergeCell ref="T8:U8"/>
    <mergeCell ref="D40:G40"/>
    <mergeCell ref="E115:G115"/>
    <mergeCell ref="F116:G116"/>
    <mergeCell ref="B11:G11"/>
    <mergeCell ref="B12:G12"/>
    <mergeCell ref="D13:G13"/>
    <mergeCell ref="E14:G14"/>
    <mergeCell ref="D23:G23"/>
    <mergeCell ref="E24:G24"/>
  </mergeCells>
  <pageMargins left="0.59055118110236227" right="0.23622047244094491" top="1.1811023622047245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 </vt:lpstr>
      <vt:lpstr>'Приложение 11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Zam</cp:lastModifiedBy>
  <cp:lastPrinted>2018-12-19T06:25:17Z</cp:lastPrinted>
  <dcterms:created xsi:type="dcterms:W3CDTF">2016-11-12T12:00:17Z</dcterms:created>
  <dcterms:modified xsi:type="dcterms:W3CDTF">2021-11-16T06:10:16Z</dcterms:modified>
</cp:coreProperties>
</file>