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1760" activeTab="1"/>
  </bookViews>
  <sheets>
    <sheet name="Решение 205 от 25.12.2017" sheetId="1" r:id="rId1"/>
    <sheet name="Решение 214 от 15.02.2018 " sheetId="2" r:id="rId2"/>
    <sheet name="Решение 222 от 25.04.2018" sheetId="3" r:id="rId3"/>
  </sheets>
  <calcPr calcId="145621"/>
</workbook>
</file>

<file path=xl/calcChain.xml><?xml version="1.0" encoding="utf-8"?>
<calcChain xmlns="http://schemas.openxmlformats.org/spreadsheetml/2006/main">
  <c r="U181" i="2" l="1"/>
  <c r="U180" i="2" s="1"/>
  <c r="U179" i="2" s="1"/>
  <c r="U178" i="2" s="1"/>
  <c r="U176" i="2"/>
  <c r="U175" i="2" s="1"/>
  <c r="U174" i="2" s="1"/>
  <c r="U173" i="2" s="1"/>
  <c r="U169" i="2"/>
  <c r="U168" i="2" s="1"/>
  <c r="U167" i="2" s="1"/>
  <c r="U161" i="2"/>
  <c r="U145" i="2" s="1"/>
  <c r="U144" i="2" s="1"/>
  <c r="U143" i="2" s="1"/>
  <c r="U158" i="2"/>
  <c r="U155" i="2"/>
  <c r="U146" i="2"/>
  <c r="U141" i="2"/>
  <c r="U140" i="2"/>
  <c r="U139" i="2" s="1"/>
  <c r="U136" i="2"/>
  <c r="U134" i="2"/>
  <c r="U133" i="2"/>
  <c r="U131" i="2" s="1"/>
  <c r="U130" i="2" s="1"/>
  <c r="U128" i="2"/>
  <c r="U126" i="2" s="1"/>
  <c r="U123" i="2"/>
  <c r="U122" i="2"/>
  <c r="U117" i="2"/>
  <c r="U114" i="2"/>
  <c r="U113" i="2" s="1"/>
  <c r="U111" i="2"/>
  <c r="U108" i="2"/>
  <c r="U107" i="2" s="1"/>
  <c r="U102" i="2"/>
  <c r="U100" i="2" s="1"/>
  <c r="U99" i="2" s="1"/>
  <c r="U98" i="2" s="1"/>
  <c r="U101" i="2"/>
  <c r="U95" i="2"/>
  <c r="U93" i="2"/>
  <c r="U92" i="2"/>
  <c r="U91" i="2"/>
  <c r="U90" i="2" s="1"/>
  <c r="U87" i="2"/>
  <c r="U85" i="2"/>
  <c r="U84" i="2"/>
  <c r="U83" i="2" s="1"/>
  <c r="U80" i="2"/>
  <c r="U79" i="2" s="1"/>
  <c r="U73" i="2"/>
  <c r="U72" i="2" s="1"/>
  <c r="U71" i="2" s="1"/>
  <c r="U70" i="2" s="1"/>
  <c r="U68" i="2"/>
  <c r="U66" i="2"/>
  <c r="U58" i="2"/>
  <c r="U57" i="2"/>
  <c r="U55" i="2"/>
  <c r="U54" i="2" s="1"/>
  <c r="U48" i="2"/>
  <c r="U47" i="2" s="1"/>
  <c r="U43" i="2"/>
  <c r="U42" i="2"/>
  <c r="U41" i="2"/>
  <c r="U33" i="2"/>
  <c r="U32" i="2" s="1"/>
  <c r="U31" i="2" s="1"/>
  <c r="U28" i="2"/>
  <c r="U27" i="2" s="1"/>
  <c r="U26" i="2" s="1"/>
  <c r="U23" i="2"/>
  <c r="U20" i="2"/>
  <c r="U19" i="2" s="1"/>
  <c r="U18" i="2" s="1"/>
  <c r="T181" i="2"/>
  <c r="T180" i="2" s="1"/>
  <c r="T179" i="2" s="1"/>
  <c r="T178" i="2" s="1"/>
  <c r="T176" i="2"/>
  <c r="T175" i="2" s="1"/>
  <c r="T174" i="2" s="1"/>
  <c r="T173" i="2" s="1"/>
  <c r="T169" i="2"/>
  <c r="T168" i="2" s="1"/>
  <c r="T167" i="2" s="1"/>
  <c r="T161" i="2"/>
  <c r="T145" i="2" s="1"/>
  <c r="T144" i="2" s="1"/>
  <c r="T143" i="2" s="1"/>
  <c r="T158" i="2"/>
  <c r="T155" i="2"/>
  <c r="T146" i="2"/>
  <c r="T141" i="2"/>
  <c r="T140" i="2" s="1"/>
  <c r="T139" i="2" s="1"/>
  <c r="T136" i="2"/>
  <c r="T134" i="2"/>
  <c r="T133" i="2"/>
  <c r="T131" i="2" s="1"/>
  <c r="T130" i="2" s="1"/>
  <c r="T121" i="2" s="1"/>
  <c r="T128" i="2"/>
  <c r="T126" i="2" s="1"/>
  <c r="T123" i="2"/>
  <c r="T122" i="2"/>
  <c r="T117" i="2"/>
  <c r="T114" i="2"/>
  <c r="T113" i="2"/>
  <c r="T111" i="2"/>
  <c r="T110" i="2" s="1"/>
  <c r="T108" i="2"/>
  <c r="T107" i="2" s="1"/>
  <c r="T106" i="2"/>
  <c r="T105" i="2" s="1"/>
  <c r="T104" i="2" s="1"/>
  <c r="T102" i="2"/>
  <c r="T100" i="2" s="1"/>
  <c r="T99" i="2" s="1"/>
  <c r="T98" i="2" s="1"/>
  <c r="T97" i="2" s="1"/>
  <c r="T95" i="2"/>
  <c r="T93" i="2"/>
  <c r="T91" i="2" s="1"/>
  <c r="T90" i="2" s="1"/>
  <c r="T92" i="2"/>
  <c r="T87" i="2"/>
  <c r="T85" i="2"/>
  <c r="T84" i="2"/>
  <c r="T83" i="2" s="1"/>
  <c r="T80" i="2"/>
  <c r="T79" i="2" s="1"/>
  <c r="T73" i="2"/>
  <c r="T72" i="2" s="1"/>
  <c r="T71" i="2" s="1"/>
  <c r="T70" i="2" s="1"/>
  <c r="T68" i="2"/>
  <c r="T66" i="2"/>
  <c r="T58" i="2"/>
  <c r="T57" i="2"/>
  <c r="T55" i="2"/>
  <c r="T54" i="2" s="1"/>
  <c r="T48" i="2"/>
  <c r="T47" i="2" s="1"/>
  <c r="T43" i="2"/>
  <c r="T42" i="2"/>
  <c r="T41" i="2" s="1"/>
  <c r="T33" i="2"/>
  <c r="T32" i="2" s="1"/>
  <c r="T31" i="2" s="1"/>
  <c r="T28" i="2"/>
  <c r="T27" i="2" s="1"/>
  <c r="T26" i="2" s="1"/>
  <c r="T23" i="2"/>
  <c r="T20" i="2"/>
  <c r="R181" i="2"/>
  <c r="R180" i="2" s="1"/>
  <c r="R179" i="2" s="1"/>
  <c r="R178" i="2" s="1"/>
  <c r="R176" i="2"/>
  <c r="R175" i="2" s="1"/>
  <c r="R174" i="2" s="1"/>
  <c r="R173" i="2" s="1"/>
  <c r="R169" i="2"/>
  <c r="R168" i="2" s="1"/>
  <c r="R167" i="2" s="1"/>
  <c r="R161" i="2"/>
  <c r="R158" i="2"/>
  <c r="R155" i="2"/>
  <c r="R146" i="2"/>
  <c r="R141" i="2"/>
  <c r="R140" i="2" s="1"/>
  <c r="R139" i="2" s="1"/>
  <c r="R136" i="2"/>
  <c r="R134" i="2"/>
  <c r="R133" i="2" s="1"/>
  <c r="R131" i="2" s="1"/>
  <c r="R130" i="2" s="1"/>
  <c r="R128" i="2"/>
  <c r="R126" i="2" s="1"/>
  <c r="R127" i="2"/>
  <c r="R123" i="2"/>
  <c r="R122" i="2" s="1"/>
  <c r="R119" i="2"/>
  <c r="R118" i="2" s="1"/>
  <c r="R117" i="2" s="1"/>
  <c r="R114" i="2"/>
  <c r="R113" i="2" s="1"/>
  <c r="R108" i="2"/>
  <c r="R107" i="2" s="1"/>
  <c r="R102" i="2"/>
  <c r="R101" i="2" s="1"/>
  <c r="R95" i="2"/>
  <c r="R93" i="2"/>
  <c r="R87" i="2"/>
  <c r="R85" i="2"/>
  <c r="R84" i="2" s="1"/>
  <c r="R83" i="2" s="1"/>
  <c r="R80" i="2"/>
  <c r="R79" i="2" s="1"/>
  <c r="R73" i="2"/>
  <c r="R72" i="2" s="1"/>
  <c r="R71" i="2" s="1"/>
  <c r="R70" i="2" s="1"/>
  <c r="R58" i="2"/>
  <c r="R57" i="2"/>
  <c r="R55" i="2"/>
  <c r="R54" i="2" s="1"/>
  <c r="R48" i="2"/>
  <c r="R47" i="2"/>
  <c r="R43" i="2"/>
  <c r="R42" i="2" s="1"/>
  <c r="R41" i="2" s="1"/>
  <c r="R39" i="2"/>
  <c r="R38" i="2" s="1"/>
  <c r="R33" i="2"/>
  <c r="R32" i="2" s="1"/>
  <c r="R31" i="2" s="1"/>
  <c r="R28" i="2"/>
  <c r="R27" i="2"/>
  <c r="R26" i="2"/>
  <c r="R23" i="2"/>
  <c r="R20" i="2"/>
  <c r="R19" i="2"/>
  <c r="R18" i="2"/>
  <c r="U121" i="2" l="1"/>
  <c r="R100" i="2"/>
  <c r="R99" i="2" s="1"/>
  <c r="R98" i="2" s="1"/>
  <c r="T127" i="2"/>
  <c r="U106" i="2"/>
  <c r="U105" i="2" s="1"/>
  <c r="U104" i="2" s="1"/>
  <c r="U97" i="2" s="1"/>
  <c r="U78" i="2"/>
  <c r="U110" i="2"/>
  <c r="R92" i="2"/>
  <c r="R145" i="2"/>
  <c r="R144" i="2" s="1"/>
  <c r="R143" i="2" s="1"/>
  <c r="T19" i="2"/>
  <c r="T18" i="2" s="1"/>
  <c r="T101" i="2"/>
  <c r="U127" i="2"/>
  <c r="U46" i="2"/>
  <c r="U17" i="2" s="1"/>
  <c r="T78" i="2"/>
  <c r="T46" i="2"/>
  <c r="T17" i="2" s="1"/>
  <c r="T186" i="2" s="1"/>
  <c r="R46" i="2"/>
  <c r="R17" i="2" s="1"/>
  <c r="R121" i="2"/>
  <c r="R91" i="2"/>
  <c r="R90" i="2" s="1"/>
  <c r="R78" i="2" s="1"/>
  <c r="R106" i="2"/>
  <c r="R105" i="2" s="1"/>
  <c r="R104" i="2" s="1"/>
  <c r="R111" i="2"/>
  <c r="R110" i="2" s="1"/>
  <c r="R97" i="2" s="1"/>
  <c r="R186" i="2" l="1"/>
  <c r="U186" i="2"/>
  <c r="T216" i="3" l="1"/>
  <c r="U216" i="3"/>
  <c r="R216" i="3"/>
  <c r="U211" i="3"/>
  <c r="U210" i="3" s="1"/>
  <c r="U209" i="3" s="1"/>
  <c r="U208" i="3" s="1"/>
  <c r="U206" i="3"/>
  <c r="U205" i="3" s="1"/>
  <c r="U204" i="3" s="1"/>
  <c r="U203" i="3" s="1"/>
  <c r="U199" i="3"/>
  <c r="U198" i="3" s="1"/>
  <c r="U197" i="3" s="1"/>
  <c r="U190" i="3"/>
  <c r="U171" i="3" s="1"/>
  <c r="U170" i="3" s="1"/>
  <c r="U169" i="3" s="1"/>
  <c r="U184" i="3"/>
  <c r="U181" i="3"/>
  <c r="U172" i="3"/>
  <c r="U167" i="3"/>
  <c r="U166" i="3"/>
  <c r="U165" i="3" s="1"/>
  <c r="U151" i="3"/>
  <c r="U142" i="3"/>
  <c r="U141" i="3"/>
  <c r="U139" i="3" s="1"/>
  <c r="U138" i="3" s="1"/>
  <c r="U127" i="3" s="1"/>
  <c r="U136" i="3"/>
  <c r="U134" i="3" s="1"/>
  <c r="U135" i="3"/>
  <c r="U129" i="3"/>
  <c r="U128" i="3"/>
  <c r="U123" i="3"/>
  <c r="U119" i="3"/>
  <c r="U118" i="3"/>
  <c r="U116" i="3"/>
  <c r="U115" i="3" s="1"/>
  <c r="U113" i="3"/>
  <c r="U112" i="3"/>
  <c r="U111" i="3"/>
  <c r="U110" i="3" s="1"/>
  <c r="U109" i="3" s="1"/>
  <c r="U107" i="3"/>
  <c r="U105" i="3" s="1"/>
  <c r="U104" i="3" s="1"/>
  <c r="U103" i="3" s="1"/>
  <c r="U97" i="3" s="1"/>
  <c r="U106" i="3"/>
  <c r="U95" i="3"/>
  <c r="U93" i="3"/>
  <c r="U92" i="3"/>
  <c r="U91" i="3"/>
  <c r="U90" i="3" s="1"/>
  <c r="U87" i="3"/>
  <c r="U85" i="3"/>
  <c r="U84" i="3"/>
  <c r="U83" i="3" s="1"/>
  <c r="U78" i="3" s="1"/>
  <c r="U80" i="3"/>
  <c r="U79" i="3"/>
  <c r="U73" i="3"/>
  <c r="U72" i="3" s="1"/>
  <c r="U71" i="3" s="1"/>
  <c r="U70" i="3" s="1"/>
  <c r="U68" i="3"/>
  <c r="U66" i="3"/>
  <c r="U58" i="3"/>
  <c r="U57" i="3"/>
  <c r="U55" i="3"/>
  <c r="U54" i="3" s="1"/>
  <c r="U48" i="3"/>
  <c r="U47" i="3"/>
  <c r="U43" i="3"/>
  <c r="U42" i="3"/>
  <c r="U41" i="3"/>
  <c r="U33" i="3"/>
  <c r="U32" i="3" s="1"/>
  <c r="U31" i="3" s="1"/>
  <c r="U28" i="3"/>
  <c r="U27" i="3" s="1"/>
  <c r="U26" i="3" s="1"/>
  <c r="U23" i="3"/>
  <c r="U20" i="3"/>
  <c r="U19" i="3" s="1"/>
  <c r="U18" i="3" s="1"/>
  <c r="T211" i="3"/>
  <c r="T210" i="3"/>
  <c r="T209" i="3"/>
  <c r="T208" i="3" s="1"/>
  <c r="T206" i="3"/>
  <c r="T205" i="3"/>
  <c r="T204" i="3"/>
  <c r="T203" i="3" s="1"/>
  <c r="T199" i="3"/>
  <c r="T198" i="3"/>
  <c r="T197" i="3"/>
  <c r="T190" i="3"/>
  <c r="T184" i="3"/>
  <c r="T181" i="3"/>
  <c r="T172" i="3"/>
  <c r="T171" i="3" s="1"/>
  <c r="T170" i="3" s="1"/>
  <c r="T169" i="3" s="1"/>
  <c r="T167" i="3"/>
  <c r="T166" i="3" s="1"/>
  <c r="T165" i="3" s="1"/>
  <c r="T151" i="3"/>
  <c r="T142" i="3"/>
  <c r="T141" i="3" s="1"/>
  <c r="T139" i="3" s="1"/>
  <c r="T138" i="3" s="1"/>
  <c r="T136" i="3"/>
  <c r="T135" i="3" s="1"/>
  <c r="T129" i="3"/>
  <c r="T127" i="3" s="1"/>
  <c r="T128" i="3"/>
  <c r="T123" i="3"/>
  <c r="T119" i="3"/>
  <c r="T115" i="3" s="1"/>
  <c r="T118" i="3"/>
  <c r="T116" i="3"/>
  <c r="T113" i="3"/>
  <c r="T111" i="3" s="1"/>
  <c r="T110" i="3" s="1"/>
  <c r="T109" i="3" s="1"/>
  <c r="T112" i="3"/>
  <c r="T107" i="3"/>
  <c r="T106" i="3" s="1"/>
  <c r="T95" i="3"/>
  <c r="T93" i="3"/>
  <c r="T91" i="3" s="1"/>
  <c r="T90" i="3" s="1"/>
  <c r="T92" i="3"/>
  <c r="T87" i="3"/>
  <c r="T85" i="3"/>
  <c r="T84" i="3" s="1"/>
  <c r="T83" i="3" s="1"/>
  <c r="T80" i="3"/>
  <c r="T79" i="3"/>
  <c r="T73" i="3"/>
  <c r="T72" i="3"/>
  <c r="T71" i="3"/>
  <c r="T70" i="3" s="1"/>
  <c r="T68" i="3"/>
  <c r="T66" i="3"/>
  <c r="T58" i="3"/>
  <c r="T57" i="3" s="1"/>
  <c r="T55" i="3"/>
  <c r="T54" i="3"/>
  <c r="T48" i="3"/>
  <c r="T47" i="3" s="1"/>
  <c r="T43" i="3"/>
  <c r="T42" i="3"/>
  <c r="T41" i="3" s="1"/>
  <c r="T33" i="3"/>
  <c r="T32" i="3"/>
  <c r="T31" i="3"/>
  <c r="T28" i="3"/>
  <c r="T27" i="3"/>
  <c r="T26" i="3"/>
  <c r="T23" i="3"/>
  <c r="T19" i="3" s="1"/>
  <c r="T18" i="3" s="1"/>
  <c r="T20" i="3"/>
  <c r="R211" i="3"/>
  <c r="R210" i="3" s="1"/>
  <c r="R209" i="3" s="1"/>
  <c r="R208" i="3" s="1"/>
  <c r="R206" i="3"/>
  <c r="R205" i="3" s="1"/>
  <c r="R204" i="3" s="1"/>
  <c r="R203" i="3" s="1"/>
  <c r="R199" i="3"/>
  <c r="R198" i="3" s="1"/>
  <c r="R197" i="3" s="1"/>
  <c r="R190" i="3"/>
  <c r="R188" i="3"/>
  <c r="R187" i="3" s="1"/>
  <c r="R184" i="3"/>
  <c r="R181" i="3"/>
  <c r="R172" i="3"/>
  <c r="R171" i="3" s="1"/>
  <c r="R170" i="3" s="1"/>
  <c r="R169" i="3" s="1"/>
  <c r="R167" i="3"/>
  <c r="R166" i="3" s="1"/>
  <c r="R165" i="3" s="1"/>
  <c r="R163" i="3"/>
  <c r="R162" i="3" s="1"/>
  <c r="R160" i="3"/>
  <c r="R159" i="3"/>
  <c r="R157" i="3"/>
  <c r="R156" i="3" s="1"/>
  <c r="R152" i="3" s="1"/>
  <c r="R151" i="3" s="1"/>
  <c r="R154" i="3"/>
  <c r="R153" i="3"/>
  <c r="R149" i="3"/>
  <c r="R148" i="3"/>
  <c r="R146" i="3"/>
  <c r="R145" i="3" s="1"/>
  <c r="R144" i="3" s="1"/>
  <c r="R142" i="3"/>
  <c r="R141" i="3"/>
  <c r="R139" i="3" s="1"/>
  <c r="R138" i="3" s="1"/>
  <c r="R136" i="3"/>
  <c r="R134" i="3" s="1"/>
  <c r="R135" i="3"/>
  <c r="R132" i="3"/>
  <c r="R129" i="3"/>
  <c r="R128" i="3"/>
  <c r="R125" i="3"/>
  <c r="R124" i="3"/>
  <c r="R123" i="3"/>
  <c r="R119" i="3"/>
  <c r="R118" i="3" s="1"/>
  <c r="R116" i="3"/>
  <c r="R115" i="3"/>
  <c r="R113" i="3"/>
  <c r="R112" i="3" s="1"/>
  <c r="R111" i="3"/>
  <c r="R110" i="3"/>
  <c r="R109" i="3" s="1"/>
  <c r="R107" i="3"/>
  <c r="R106" i="3"/>
  <c r="R105" i="3"/>
  <c r="R104" i="3" s="1"/>
  <c r="R103" i="3" s="1"/>
  <c r="R101" i="3"/>
  <c r="R99" i="3"/>
  <c r="R98" i="3" s="1"/>
  <c r="R95" i="3"/>
  <c r="R93" i="3"/>
  <c r="R92" i="3" s="1"/>
  <c r="R88" i="3"/>
  <c r="R87" i="3" s="1"/>
  <c r="R83" i="3" s="1"/>
  <c r="R85" i="3"/>
  <c r="R84" i="3"/>
  <c r="R80" i="3"/>
  <c r="R79" i="3" s="1"/>
  <c r="R73" i="3"/>
  <c r="R72" i="3" s="1"/>
  <c r="R71" i="3" s="1"/>
  <c r="R70" i="3" s="1"/>
  <c r="R58" i="3"/>
  <c r="R57" i="3" s="1"/>
  <c r="R55" i="3"/>
  <c r="R54" i="3"/>
  <c r="R48" i="3"/>
  <c r="R47" i="3" s="1"/>
  <c r="R43" i="3"/>
  <c r="R42" i="3"/>
  <c r="R41" i="3" s="1"/>
  <c r="R39" i="3"/>
  <c r="R38" i="3"/>
  <c r="R33" i="3"/>
  <c r="R32" i="3" s="1"/>
  <c r="R31" i="3" s="1"/>
  <c r="R28" i="3"/>
  <c r="R27" i="3"/>
  <c r="R26" i="3" s="1"/>
  <c r="R23" i="3"/>
  <c r="R20" i="3"/>
  <c r="R19" i="3"/>
  <c r="R18" i="3" s="1"/>
  <c r="U46" i="3" l="1"/>
  <c r="U17" i="3" s="1"/>
  <c r="T46" i="3"/>
  <c r="T78" i="3"/>
  <c r="T17" i="3"/>
  <c r="T105" i="3"/>
  <c r="T104" i="3" s="1"/>
  <c r="T103" i="3" s="1"/>
  <c r="T97" i="3" s="1"/>
  <c r="T134" i="3"/>
  <c r="R46" i="3"/>
  <c r="R17" i="3"/>
  <c r="R78" i="3"/>
  <c r="R97" i="3"/>
  <c r="R127" i="3"/>
  <c r="R91" i="3"/>
  <c r="R90" i="3" s="1"/>
  <c r="S177" i="3" l="1"/>
  <c r="S176" i="3" s="1"/>
  <c r="S175" i="3" s="1"/>
  <c r="S174" i="3" s="1"/>
  <c r="S172" i="3"/>
  <c r="S171" i="3"/>
  <c r="S170" i="3"/>
  <c r="S169" i="3" s="1"/>
  <c r="S167" i="3"/>
  <c r="S165" i="3"/>
  <c r="S164" i="3" s="1"/>
  <c r="S161" i="3"/>
  <c r="S160" i="3" s="1"/>
  <c r="S158" i="3"/>
  <c r="S156" i="3"/>
  <c r="S154" i="3"/>
  <c r="S153" i="3" s="1"/>
  <c r="S148" i="3"/>
  <c r="S147" i="3" s="1"/>
  <c r="S146" i="3" s="1"/>
  <c r="S144" i="3"/>
  <c r="S143" i="3" s="1"/>
  <c r="S139" i="3"/>
  <c r="S137" i="3"/>
  <c r="S136" i="3"/>
  <c r="S135" i="3" s="1"/>
  <c r="S126" i="3"/>
  <c r="S125" i="3" s="1"/>
  <c r="S122" i="3"/>
  <c r="S121" i="3"/>
  <c r="S120" i="3" s="1"/>
  <c r="S115" i="3"/>
  <c r="S114" i="3" s="1"/>
  <c r="S107" i="3"/>
  <c r="S105" i="3"/>
  <c r="S104" i="3"/>
  <c r="S103" i="3" s="1"/>
  <c r="S101" i="3"/>
  <c r="S100" i="3"/>
  <c r="S98" i="3"/>
  <c r="S97" i="3"/>
  <c r="S96" i="3"/>
  <c r="S92" i="3"/>
  <c r="S91" i="3"/>
  <c r="S90" i="3"/>
  <c r="S89" i="3"/>
  <c r="S87" i="3"/>
  <c r="S86" i="3" s="1"/>
  <c r="S85" i="3" s="1"/>
  <c r="S84" i="3" s="1"/>
  <c r="S82" i="3"/>
  <c r="S81" i="3"/>
  <c r="S80" i="3" s="1"/>
  <c r="S79" i="3" s="1"/>
  <c r="S76" i="3"/>
  <c r="S43" i="3"/>
  <c r="S42" i="3"/>
  <c r="S41" i="3"/>
  <c r="S40" i="3" s="1"/>
  <c r="S38" i="3"/>
  <c r="S36" i="3"/>
  <c r="S34" i="3"/>
  <c r="S33" i="3" s="1"/>
  <c r="S32" i="3" s="1"/>
  <c r="S30" i="3"/>
  <c r="S27" i="3" s="1"/>
  <c r="S26" i="3" s="1"/>
  <c r="S28" i="3"/>
  <c r="S24" i="3"/>
  <c r="S23" i="3" s="1"/>
  <c r="S21" i="3"/>
  <c r="S20" i="3" s="1"/>
  <c r="S19" i="3" s="1"/>
  <c r="S18" i="3" s="1"/>
  <c r="S95" i="3" l="1"/>
  <c r="S94" i="3" s="1"/>
  <c r="S78" i="3" s="1"/>
  <c r="S152" i="3"/>
  <c r="S151" i="3" s="1"/>
  <c r="S150" i="3" s="1"/>
  <c r="S112" i="3"/>
  <c r="S111" i="3" s="1"/>
  <c r="S110" i="3" s="1"/>
  <c r="S109" i="3" s="1"/>
  <c r="S113" i="3"/>
  <c r="S119" i="3"/>
  <c r="S118" i="3" s="1"/>
  <c r="S117" i="3" s="1"/>
  <c r="S124" i="3"/>
  <c r="S142" i="3"/>
  <c r="S141" i="3" s="1"/>
  <c r="S134" i="3" s="1"/>
  <c r="S177" i="2"/>
  <c r="S176" i="2" s="1"/>
  <c r="S175" i="2" s="1"/>
  <c r="S174" i="2" s="1"/>
  <c r="S172" i="2"/>
  <c r="S171" i="2"/>
  <c r="S170" i="2"/>
  <c r="S169" i="2" s="1"/>
  <c r="S167" i="2"/>
  <c r="S165" i="2"/>
  <c r="S164" i="2"/>
  <c r="S161" i="2"/>
  <c r="S160" i="2" s="1"/>
  <c r="S158" i="2"/>
  <c r="S156" i="2"/>
  <c r="S154" i="2"/>
  <c r="S148" i="2"/>
  <c r="S147" i="2" s="1"/>
  <c r="S146" i="2" s="1"/>
  <c r="S144" i="2"/>
  <c r="S143" i="2" s="1"/>
  <c r="S139" i="2"/>
  <c r="S137" i="2"/>
  <c r="S136" i="2" s="1"/>
  <c r="S135" i="2" s="1"/>
  <c r="S126" i="2"/>
  <c r="S125" i="2" s="1"/>
  <c r="S122" i="2"/>
  <c r="S121" i="2" s="1"/>
  <c r="S120" i="2" s="1"/>
  <c r="S115" i="2"/>
  <c r="S114" i="2" s="1"/>
  <c r="S107" i="2"/>
  <c r="S105" i="2"/>
  <c r="S104" i="2" s="1"/>
  <c r="S103" i="2" s="1"/>
  <c r="S101" i="2"/>
  <c r="S100" i="2"/>
  <c r="S98" i="2"/>
  <c r="S97" i="2" s="1"/>
  <c r="S96" i="2" s="1"/>
  <c r="S95" i="2" s="1"/>
  <c r="S94" i="2" s="1"/>
  <c r="S92" i="2"/>
  <c r="S91" i="2" s="1"/>
  <c r="S87" i="2"/>
  <c r="S86" i="2" s="1"/>
  <c r="S85" i="2" s="1"/>
  <c r="S82" i="2"/>
  <c r="S81" i="2" s="1"/>
  <c r="S80" i="2" s="1"/>
  <c r="S79" i="2" s="1"/>
  <c r="S76" i="2"/>
  <c r="S43" i="2"/>
  <c r="S42" i="2"/>
  <c r="S41" i="2" s="1"/>
  <c r="S40" i="2" s="1"/>
  <c r="S38" i="2"/>
  <c r="S36" i="2"/>
  <c r="S34" i="2"/>
  <c r="S33" i="2" s="1"/>
  <c r="S32" i="2" s="1"/>
  <c r="S30" i="2"/>
  <c r="S28" i="2"/>
  <c r="S27" i="2" s="1"/>
  <c r="S26" i="2" s="1"/>
  <c r="S24" i="2"/>
  <c r="S23" i="2" s="1"/>
  <c r="S21" i="2"/>
  <c r="S20" i="2" s="1"/>
  <c r="S90" i="2" l="1"/>
  <c r="S89" i="2"/>
  <c r="S84" i="2" s="1"/>
  <c r="S78" i="2" s="1"/>
  <c r="S153" i="2"/>
  <c r="S152" i="2" s="1"/>
  <c r="S151" i="2" s="1"/>
  <c r="S150" i="2" s="1"/>
  <c r="S19" i="2"/>
  <c r="S18" i="2" s="1"/>
  <c r="S134" i="2"/>
  <c r="S112" i="2"/>
  <c r="S111" i="2" s="1"/>
  <c r="S110" i="2" s="1"/>
  <c r="S113" i="2"/>
  <c r="S119" i="2"/>
  <c r="S118" i="2" s="1"/>
  <c r="S117" i="2" s="1"/>
  <c r="S124" i="2"/>
  <c r="S142" i="2"/>
  <c r="S141" i="2" s="1"/>
  <c r="T182" i="1"/>
  <c r="U182" i="1"/>
  <c r="R182" i="1"/>
  <c r="U177" i="1"/>
  <c r="U176" i="1" s="1"/>
  <c r="U175" i="1" s="1"/>
  <c r="U174" i="1" s="1"/>
  <c r="U172" i="1"/>
  <c r="U171" i="1" s="1"/>
  <c r="U170" i="1" s="1"/>
  <c r="U169" i="1" s="1"/>
  <c r="U165" i="1"/>
  <c r="U164" i="1" s="1"/>
  <c r="U163" i="1" s="1"/>
  <c r="U157" i="1"/>
  <c r="U154" i="1"/>
  <c r="U151" i="1"/>
  <c r="U143" i="1"/>
  <c r="U142" i="1"/>
  <c r="U141" i="1"/>
  <c r="U140" i="1" s="1"/>
  <c r="U137" i="1"/>
  <c r="U135" i="1"/>
  <c r="U134" i="1"/>
  <c r="U131" i="1" s="1"/>
  <c r="U130" i="1" s="1"/>
  <c r="U121" i="1" s="1"/>
  <c r="U128" i="1"/>
  <c r="U126" i="1" s="1"/>
  <c r="U127" i="1"/>
  <c r="U123" i="1"/>
  <c r="U122" i="1"/>
  <c r="U117" i="1"/>
  <c r="U114" i="1"/>
  <c r="U113" i="1"/>
  <c r="U111" i="1"/>
  <c r="U110" i="1" s="1"/>
  <c r="U108" i="1"/>
  <c r="U107" i="1"/>
  <c r="U106" i="1"/>
  <c r="U105" i="1" s="1"/>
  <c r="U104" i="1" s="1"/>
  <c r="U102" i="1"/>
  <c r="U100" i="1" s="1"/>
  <c r="U99" i="1" s="1"/>
  <c r="U98" i="1" s="1"/>
  <c r="U97" i="1" s="1"/>
  <c r="U101" i="1"/>
  <c r="U95" i="1"/>
  <c r="U93" i="1"/>
  <c r="U92" i="1"/>
  <c r="U91" i="1"/>
  <c r="U90" i="1" s="1"/>
  <c r="U87" i="1"/>
  <c r="U85" i="1"/>
  <c r="U84" i="1"/>
  <c r="U83" i="1" s="1"/>
  <c r="U80" i="1"/>
  <c r="U79" i="1"/>
  <c r="U73" i="1"/>
  <c r="U72" i="1"/>
  <c r="U71" i="1"/>
  <c r="U70" i="1"/>
  <c r="U68" i="1"/>
  <c r="U66" i="1"/>
  <c r="U58" i="1"/>
  <c r="U57" i="1"/>
  <c r="U55" i="1"/>
  <c r="U54" i="1"/>
  <c r="U48" i="1"/>
  <c r="U47" i="1"/>
  <c r="U46" i="1" s="1"/>
  <c r="U43" i="1"/>
  <c r="U42" i="1"/>
  <c r="U41" i="1"/>
  <c r="U33" i="1"/>
  <c r="U32" i="1"/>
  <c r="U31" i="1"/>
  <c r="U28" i="1"/>
  <c r="U27" i="1" s="1"/>
  <c r="U26" i="1" s="1"/>
  <c r="U17" i="1" s="1"/>
  <c r="U23" i="1"/>
  <c r="U20" i="1"/>
  <c r="U19" i="1" s="1"/>
  <c r="U18" i="1" s="1"/>
  <c r="T177" i="1"/>
  <c r="T176" i="1" s="1"/>
  <c r="T175" i="1" s="1"/>
  <c r="T174" i="1" s="1"/>
  <c r="T172" i="1"/>
  <c r="T171" i="1" s="1"/>
  <c r="T170" i="1" s="1"/>
  <c r="T169" i="1" s="1"/>
  <c r="T165" i="1"/>
  <c r="T164" i="1" s="1"/>
  <c r="T163" i="1" s="1"/>
  <c r="T157" i="1"/>
  <c r="T142" i="1" s="1"/>
  <c r="T141" i="1" s="1"/>
  <c r="T140" i="1" s="1"/>
  <c r="T154" i="1"/>
  <c r="T151" i="1"/>
  <c r="T143" i="1"/>
  <c r="T137" i="1"/>
  <c r="T135" i="1"/>
  <c r="T134" i="1" s="1"/>
  <c r="T131" i="1" s="1"/>
  <c r="T130" i="1" s="1"/>
  <c r="T128" i="1"/>
  <c r="T127" i="1" s="1"/>
  <c r="T123" i="1"/>
  <c r="T121" i="1" s="1"/>
  <c r="T122" i="1"/>
  <c r="T117" i="1"/>
  <c r="T114" i="1"/>
  <c r="T113" i="1"/>
  <c r="T111" i="1"/>
  <c r="T110" i="1" s="1"/>
  <c r="T108" i="1"/>
  <c r="T106" i="1" s="1"/>
  <c r="T105" i="1" s="1"/>
  <c r="T104" i="1" s="1"/>
  <c r="T107" i="1"/>
  <c r="T102" i="1"/>
  <c r="T101" i="1" s="1"/>
  <c r="T95" i="1"/>
  <c r="T93" i="1"/>
  <c r="T91" i="1" s="1"/>
  <c r="T90" i="1" s="1"/>
  <c r="T92" i="1"/>
  <c r="T87" i="1"/>
  <c r="T85" i="1"/>
  <c r="T84" i="1" s="1"/>
  <c r="T83" i="1" s="1"/>
  <c r="T80" i="1"/>
  <c r="T79" i="1"/>
  <c r="T73" i="1"/>
  <c r="T72" i="1"/>
  <c r="T71" i="1"/>
  <c r="T70" i="1" s="1"/>
  <c r="T68" i="1"/>
  <c r="T66" i="1"/>
  <c r="T58" i="1"/>
  <c r="T57" i="1" s="1"/>
  <c r="T55" i="1"/>
  <c r="T54" i="1"/>
  <c r="T48" i="1"/>
  <c r="T47" i="1" s="1"/>
  <c r="T43" i="1"/>
  <c r="T42" i="1"/>
  <c r="T41" i="1" s="1"/>
  <c r="T33" i="1"/>
  <c r="T32" i="1"/>
  <c r="T31" i="1"/>
  <c r="T28" i="1"/>
  <c r="T27" i="1"/>
  <c r="T26" i="1"/>
  <c r="T23" i="1"/>
  <c r="T19" i="1" s="1"/>
  <c r="T18" i="1" s="1"/>
  <c r="T20" i="1"/>
  <c r="R177" i="1"/>
  <c r="R176" i="1" s="1"/>
  <c r="R175" i="1" s="1"/>
  <c r="R174" i="1" s="1"/>
  <c r="R172" i="1"/>
  <c r="R171" i="1" s="1"/>
  <c r="R170" i="1" s="1"/>
  <c r="R169" i="1" s="1"/>
  <c r="R165" i="1"/>
  <c r="R164" i="1" s="1"/>
  <c r="R163" i="1" s="1"/>
  <c r="R157" i="1"/>
  <c r="R142" i="1" s="1"/>
  <c r="R141" i="1" s="1"/>
  <c r="R140" i="1" s="1"/>
  <c r="R154" i="1"/>
  <c r="R151" i="1"/>
  <c r="R143" i="1"/>
  <c r="R137" i="1"/>
  <c r="R135" i="1"/>
  <c r="R134" i="1" s="1"/>
  <c r="R131" i="1" s="1"/>
  <c r="R130" i="1" s="1"/>
  <c r="R128" i="1"/>
  <c r="R127" i="1" s="1"/>
  <c r="R123" i="1"/>
  <c r="R122" i="1"/>
  <c r="R119" i="1"/>
  <c r="R118" i="1"/>
  <c r="R117" i="1"/>
  <c r="R114" i="1"/>
  <c r="R113" i="1" s="1"/>
  <c r="R111" i="1"/>
  <c r="R110" i="1"/>
  <c r="R108" i="1"/>
  <c r="R107" i="1" s="1"/>
  <c r="R106" i="1"/>
  <c r="R105" i="1"/>
  <c r="R104" i="1" s="1"/>
  <c r="R102" i="1"/>
  <c r="R101" i="1"/>
  <c r="R100" i="1"/>
  <c r="R99" i="1" s="1"/>
  <c r="R98" i="1" s="1"/>
  <c r="R95" i="1"/>
  <c r="R91" i="1" s="1"/>
  <c r="R90" i="1" s="1"/>
  <c r="R93" i="1"/>
  <c r="R92" i="1" s="1"/>
  <c r="R87" i="1"/>
  <c r="R85" i="1"/>
  <c r="R84" i="1"/>
  <c r="R83" i="1"/>
  <c r="R80" i="1"/>
  <c r="R79" i="1" s="1"/>
  <c r="R73" i="1"/>
  <c r="R72" i="1" s="1"/>
  <c r="R71" i="1" s="1"/>
  <c r="R70" i="1" s="1"/>
  <c r="R58" i="1"/>
  <c r="R57" i="1" s="1"/>
  <c r="R55" i="1"/>
  <c r="R54" i="1"/>
  <c r="R48" i="1"/>
  <c r="R47" i="1" s="1"/>
  <c r="R43" i="1"/>
  <c r="R42" i="1"/>
  <c r="R41" i="1" s="1"/>
  <c r="R39" i="1"/>
  <c r="R38" i="1"/>
  <c r="R33" i="1"/>
  <c r="R32" i="1" s="1"/>
  <c r="R31" i="1" s="1"/>
  <c r="R28" i="1"/>
  <c r="R27" i="1"/>
  <c r="R26" i="1" s="1"/>
  <c r="R23" i="1"/>
  <c r="R20" i="1"/>
  <c r="R19" i="1"/>
  <c r="R18" i="1" s="1"/>
  <c r="S109" i="2" l="1"/>
  <c r="U78" i="1"/>
  <c r="T78" i="1"/>
  <c r="T46" i="1"/>
  <c r="T17" i="1"/>
  <c r="T100" i="1"/>
  <c r="T99" i="1" s="1"/>
  <c r="T98" i="1" s="1"/>
  <c r="T97" i="1" s="1"/>
  <c r="T126" i="1"/>
  <c r="R46" i="1"/>
  <c r="R17" i="1" s="1"/>
  <c r="R97" i="1"/>
  <c r="R121" i="1"/>
  <c r="R78" i="1"/>
  <c r="R126" i="1"/>
  <c r="S172" i="1" l="1"/>
  <c r="S171" i="1" s="1"/>
  <c r="S170" i="1" s="1"/>
  <c r="S169" i="1" s="1"/>
  <c r="S167" i="1"/>
  <c r="S165" i="1"/>
  <c r="S161" i="1"/>
  <c r="S160" i="1" s="1"/>
  <c r="S158" i="1"/>
  <c r="S156" i="1"/>
  <c r="S154" i="1"/>
  <c r="S148" i="1"/>
  <c r="S147" i="1" s="1"/>
  <c r="S146" i="1" s="1"/>
  <c r="S144" i="1"/>
  <c r="S142" i="1" s="1"/>
  <c r="S141" i="1" s="1"/>
  <c r="S139" i="1"/>
  <c r="S137" i="1"/>
  <c r="S126" i="1"/>
  <c r="S124" i="1" s="1"/>
  <c r="S122" i="1"/>
  <c r="S121" i="1" s="1"/>
  <c r="S119" i="1" s="1"/>
  <c r="S118" i="1" s="1"/>
  <c r="S117" i="1" s="1"/>
  <c r="S115" i="1"/>
  <c r="S114" i="1" s="1"/>
  <c r="S113" i="1" s="1"/>
  <c r="S107" i="1"/>
  <c r="S105" i="1"/>
  <c r="S104" i="1" s="1"/>
  <c r="S103" i="1" s="1"/>
  <c r="S101" i="1"/>
  <c r="S100" i="1" s="1"/>
  <c r="S98" i="1"/>
  <c r="S97" i="1" s="1"/>
  <c r="S92" i="1"/>
  <c r="S91" i="1" s="1"/>
  <c r="S89" i="1" s="1"/>
  <c r="S87" i="1"/>
  <c r="S86" i="1" s="1"/>
  <c r="S85" i="1" s="1"/>
  <c r="S82" i="1"/>
  <c r="S81" i="1" s="1"/>
  <c r="S80" i="1" s="1"/>
  <c r="S79" i="1" s="1"/>
  <c r="S76" i="1"/>
  <c r="S177" i="1" l="1"/>
  <c r="S176" i="1" s="1"/>
  <c r="S175" i="1" s="1"/>
  <c r="S174" i="1" s="1"/>
  <c r="S164" i="1"/>
  <c r="S153" i="1"/>
  <c r="S152" i="1" s="1"/>
  <c r="S151" i="1" s="1"/>
  <c r="S150" i="1" s="1"/>
  <c r="S143" i="1"/>
  <c r="S136" i="1"/>
  <c r="S135" i="1" s="1"/>
  <c r="S134" i="1" s="1"/>
  <c r="S125" i="1"/>
  <c r="S120" i="1"/>
  <c r="S112" i="1"/>
  <c r="S111" i="1" s="1"/>
  <c r="S110" i="1" s="1"/>
  <c r="S109" i="1" s="1"/>
  <c r="S96" i="1"/>
  <c r="S95" i="1" s="1"/>
  <c r="S94" i="1" s="1"/>
  <c r="S90" i="1"/>
  <c r="S84" i="1"/>
  <c r="S78" i="1" l="1"/>
  <c r="S43" i="1" l="1"/>
  <c r="S42" i="1" s="1"/>
  <c r="S41" i="1" s="1"/>
  <c r="S40" i="1" s="1"/>
  <c r="S38" i="1"/>
  <c r="S36" i="1"/>
  <c r="S34" i="1"/>
  <c r="S30" i="1"/>
  <c r="S28" i="1"/>
  <c r="S24" i="1"/>
  <c r="S23" i="1" s="1"/>
  <c r="S21" i="1"/>
  <c r="S20" i="1" s="1"/>
  <c r="S33" i="1" l="1"/>
  <c r="S32" i="1" s="1"/>
  <c r="S27" i="1"/>
  <c r="S26" i="1" s="1"/>
  <c r="S19" i="1"/>
  <c r="S18" i="1" s="1"/>
  <c r="S186" i="2"/>
  <c r="S178" i="2"/>
  <c r="S46" i="1"/>
  <c r="S46" i="3"/>
  <c r="S46" i="2"/>
  <c r="S17" i="2"/>
  <c r="S178" i="3"/>
  <c r="S47" i="3"/>
  <c r="S17" i="3"/>
  <c r="S216" i="3"/>
  <c r="S48" i="2"/>
  <c r="S47" i="2"/>
  <c r="S178" i="1"/>
  <c r="S49" i="1"/>
  <c r="S48" i="1"/>
  <c r="S47" i="1"/>
  <c r="S17" i="1"/>
  <c r="S182" i="1"/>
  <c r="S53" i="2"/>
  <c r="S52" i="2"/>
  <c r="S51" i="2"/>
  <c r="S50" i="2"/>
  <c r="S49" i="2"/>
  <c r="S57" i="3"/>
  <c r="S56" i="3"/>
  <c r="S55" i="3"/>
  <c r="S54" i="3"/>
  <c r="S53" i="3"/>
  <c r="S52" i="3"/>
  <c r="S51" i="3"/>
  <c r="S50" i="3"/>
  <c r="S49" i="3"/>
  <c r="S48" i="3"/>
  <c r="S54" i="1"/>
  <c r="S53" i="1"/>
  <c r="S52" i="1"/>
  <c r="S51" i="1"/>
  <c r="S50" i="1"/>
  <c r="S61" i="3"/>
  <c r="S60" i="3"/>
  <c r="S59" i="3"/>
  <c r="S58" i="3"/>
  <c r="S75" i="3"/>
  <c r="S74" i="3"/>
  <c r="S73" i="3"/>
  <c r="S72" i="3"/>
  <c r="S71" i="3"/>
  <c r="S70" i="3"/>
  <c r="S62" i="3"/>
  <c r="S59" i="1"/>
  <c r="S58" i="1"/>
  <c r="S57" i="1"/>
  <c r="S56" i="1"/>
  <c r="S55" i="1"/>
  <c r="S75" i="2"/>
  <c r="S74" i="2"/>
  <c r="S73" i="2"/>
  <c r="S72" i="2"/>
  <c r="S71" i="2"/>
  <c r="S70" i="2"/>
  <c r="S62" i="2"/>
  <c r="S61" i="2"/>
  <c r="S60" i="2"/>
  <c r="S59" i="2"/>
  <c r="S58" i="2"/>
  <c r="S57" i="2"/>
  <c r="S56" i="2"/>
  <c r="S55" i="2"/>
  <c r="S54" i="2"/>
  <c r="S75" i="1"/>
  <c r="S74" i="1"/>
  <c r="S73" i="1"/>
  <c r="S72" i="1"/>
  <c r="S71" i="1"/>
  <c r="S70" i="1"/>
  <c r="S62" i="1"/>
  <c r="S61" i="1"/>
  <c r="S60" i="1"/>
</calcChain>
</file>

<file path=xl/sharedStrings.xml><?xml version="1.0" encoding="utf-8"?>
<sst xmlns="http://schemas.openxmlformats.org/spreadsheetml/2006/main" count="1882" uniqueCount="273">
  <si>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</si>
  <si>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</si>
  <si>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</si>
  <si>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</si>
  <si>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</si>
  <si>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</si>
  <si>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</si>
  <si>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</si>
  <si>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</si>
  <si>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</si>
  <si>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8400059</t>
  </si>
  <si>
    <t>ОБЩЕГОСУДАРСТВЕННЫЕ ВОПРОСЫ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</si>
  <si>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</si>
  <si>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</si>
  <si>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8300000</t>
  </si>
  <si>
    <t>8000240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</si>
  <si>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</si>
  <si>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8000204</t>
  </si>
  <si>
    <t>8000000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</si>
  <si>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</si>
  <si>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</si>
  <si>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</si>
  <si>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</si>
  <si>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8300201</t>
  </si>
  <si>
    <t>8300204</t>
  </si>
  <si>
    <t>Межбюджетные трансферты</t>
  </si>
  <si>
    <t>Иные межбюджетные трансферты</t>
  </si>
  <si>
    <t>8700704</t>
  </si>
  <si>
    <t>Резервные фонды</t>
  </si>
  <si>
    <t>8700000</t>
  </si>
  <si>
    <t>Резервный фонд</t>
  </si>
  <si>
    <t>Резервные средства</t>
  </si>
  <si>
    <t>Другие общегосударственные вопросы</t>
  </si>
  <si>
    <t>0800000</t>
  </si>
  <si>
    <t>0805515</t>
  </si>
  <si>
    <t>0802100</t>
  </si>
  <si>
    <t>8605118</t>
  </si>
  <si>
    <t>НАЦИОНАЛЬНАЯ ОБОРОНА</t>
  </si>
  <si>
    <t>Мобилизационная и вневойсковая подготовка</t>
  </si>
  <si>
    <t>8600000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</si>
  <si>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</si>
  <si>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</si>
  <si>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</si>
  <si>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</si>
  <si>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</si>
  <si>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8305119</t>
  </si>
  <si>
    <t>1915420</t>
  </si>
  <si>
    <t>Защита населения и территории от чрезвычайных ситуаций природного и техногенного характера, гражданская оборона</t>
  </si>
  <si>
    <t>1200000</t>
  </si>
  <si>
    <t>1222100</t>
  </si>
  <si>
    <t>1220000</t>
  </si>
  <si>
    <t>Другие вопросы в области национальной безопасности и правоохранительной деятельности</t>
  </si>
  <si>
    <t>1100000</t>
  </si>
  <si>
    <t>1115412</t>
  </si>
  <si>
    <t>1110000</t>
  </si>
  <si>
    <t>8500059</t>
  </si>
  <si>
    <t>НАЦИОНАЛЬНАЯ ЭКОНОМИКА</t>
  </si>
  <si>
    <t>1622100</t>
  </si>
  <si>
    <t>Транспорт</t>
  </si>
  <si>
    <t>1600000</t>
  </si>
  <si>
    <t xml:space="preserve">Муниципальная программа «Развитие транспортной системы сельского поселения Ларьяк на 2014-2020 годы» </t>
  </si>
  <si>
    <t>1620000</t>
  </si>
  <si>
    <t>Подпрограмма «Транспортные услуги" в рамках муниципальной программы «Развитие транспортной системысельского поселения Ларьяк на 2014-2020 годы»</t>
  </si>
  <si>
    <t xml:space="preserve">Расходы на реализацию мероприятий  в рамках подпрограммы "Транспортные услуги" муниципальной программы «Развитие транспортной системы сельского поселения Ларьяк на 2014-2020 годы» </t>
  </si>
  <si>
    <t>8605419</t>
  </si>
  <si>
    <t>Дорожное хозяйство (дорожные фонды)</t>
  </si>
  <si>
    <t>1615419</t>
  </si>
  <si>
    <t>1610000</t>
  </si>
  <si>
    <t>1612100</t>
  </si>
  <si>
    <t xml:space="preserve">Расходы на реализацию мероприятий подпрограммы «Автомобильные дороги» в рамках муниципальной программы «Развитие транспортной системы сельского поселения Ларьяк на 2014-2020 годы» </t>
  </si>
  <si>
    <t>8002100</t>
  </si>
  <si>
    <t>Связь и информатика</t>
  </si>
  <si>
    <t>1500000</t>
  </si>
  <si>
    <t>1502100</t>
  </si>
  <si>
    <t>1042100</t>
  </si>
  <si>
    <t>ЖИЛИЩНО-КОММУНАЛЬНОЕ ХОЗЯЙСТВО</t>
  </si>
  <si>
    <t>1025411</t>
  </si>
  <si>
    <t>Жилищное хозяйство</t>
  </si>
  <si>
    <t>0400000</t>
  </si>
  <si>
    <t>0402100</t>
  </si>
  <si>
    <t>0900000</t>
  </si>
  <si>
    <t>0942100</t>
  </si>
  <si>
    <t>0920000</t>
  </si>
  <si>
    <t>0925410</t>
  </si>
  <si>
    <t>Коммунальное хозяйство</t>
  </si>
  <si>
    <t>0922100</t>
  </si>
  <si>
    <t>1000000</t>
  </si>
  <si>
    <t>Благоустройство</t>
  </si>
  <si>
    <t>КУЛЬТУРА, КИНЕМАТОГРАФИЯ</t>
  </si>
  <si>
    <t>8705304</t>
  </si>
  <si>
    <t>Культура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</si>
  <si>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</si>
  <si>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</si>
  <si>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</si>
  <si>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</si>
  <si>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</si>
  <si>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</si>
  <si>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</si>
  <si>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</si>
  <si>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</si>
  <si>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</si>
  <si>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</si>
  <si>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</si>
  <si>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</si>
  <si>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 xml:space="preserve">БЮДЖЕТНАЯ РОСПИСЬ БЮДЖЕТА СЕЛЬСКОГО ПОСЕЛЕНИЯ ЛАРЬЯК </t>
  </si>
  <si>
    <t>Бюджетные ассигнования по расходам бюджета сельского поселения Ларьяк</t>
  </si>
  <si>
    <t>главного распорядителя средств бюджета поселения</t>
  </si>
  <si>
    <t>Сумма</t>
  </si>
  <si>
    <t>Код</t>
  </si>
  <si>
    <t>раздела</t>
  </si>
  <si>
    <t>подраздела</t>
  </si>
  <si>
    <t>вида расходов</t>
  </si>
  <si>
    <t>целевой статьи</t>
  </si>
  <si>
    <t>УТВЕРЖДАЮ</t>
  </si>
  <si>
    <t>Глава сельского поселения Ларьяк</t>
  </si>
  <si>
    <t>Основное мероприятие «Перевозка пассажиров речным и автомобильным транспортом»</t>
  </si>
  <si>
    <t>50.0.00.00000</t>
  </si>
  <si>
    <t>50.0.00.02030</t>
  </si>
  <si>
    <t>50.0.00.02040</t>
  </si>
  <si>
    <t>50.0.00.89240</t>
  </si>
  <si>
    <t>51.0.00.20610</t>
  </si>
  <si>
    <t>50.0.00.02400</t>
  </si>
  <si>
    <t>57.0.00.00000</t>
  </si>
  <si>
    <t>57.0.00.99990</t>
  </si>
  <si>
    <t>52.0.00.00000</t>
  </si>
  <si>
    <t>52.0.00.00590</t>
  </si>
  <si>
    <t>50.0.00.51180</t>
  </si>
  <si>
    <t>50.0.00.D9300</t>
  </si>
  <si>
    <t>55.0.00.00000</t>
  </si>
  <si>
    <t>55.0.00.99990</t>
  </si>
  <si>
    <t>42.0.00.00000</t>
  </si>
  <si>
    <t>42.0.01.00000</t>
  </si>
  <si>
    <t>42.0.01.99990</t>
  </si>
  <si>
    <t>41.0.00.00000</t>
  </si>
  <si>
    <t>41.0.01.00000</t>
  </si>
  <si>
    <t>41.0.01.S2300</t>
  </si>
  <si>
    <t>41.0.01.82300</t>
  </si>
  <si>
    <t>40.0.00.00000</t>
  </si>
  <si>
    <t>40.2.00.00000</t>
  </si>
  <si>
    <t>40.2.01.00000</t>
  </si>
  <si>
    <t>40.2.01.99990</t>
  </si>
  <si>
    <t>40.1.00.00000</t>
  </si>
  <si>
    <t>40.1.01.00000</t>
  </si>
  <si>
    <t>40.1.01.99990</t>
  </si>
  <si>
    <t>58.0.00.20070</t>
  </si>
  <si>
    <t>59.0.00.00000</t>
  </si>
  <si>
    <t>59.0.00.99990</t>
  </si>
  <si>
    <t>70.1.00.89020</t>
  </si>
  <si>
    <t>60.0.00.00000</t>
  </si>
  <si>
    <t>53.0.00.00000</t>
  </si>
  <si>
    <t>53.0.00.00590</t>
  </si>
  <si>
    <t>54.0.00.00000</t>
  </si>
  <si>
    <t>54.0.00.00590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</si>
  <si>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</si>
  <si>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70.0.00.00000</t>
  </si>
  <si>
    <t>на 2018 год</t>
  </si>
  <si>
    <t>на 2019 год</t>
  </si>
  <si>
    <t>Е.Э. Звезда____________________</t>
  </si>
  <si>
    <t xml:space="preserve">Приложение 1
к  Порядку составления и ведения бюджетной росписи бюджета сельского поселения Ларьяк (главных администраторов источников финансирования дефицита  бюджета сельского поселения Ларьяк) и лимитов бюджетных обязательств сельского поселения Ларьяк
</t>
  </si>
  <si>
    <t>51.0.00.99990</t>
  </si>
  <si>
    <t>ИТОГО</t>
  </si>
  <si>
    <t>70.0.00.82420</t>
  </si>
  <si>
    <t>70.0.00.S2420</t>
  </si>
  <si>
    <t>00.0.00.00000</t>
  </si>
  <si>
    <t>44.0.00.00000</t>
  </si>
  <si>
    <t>44.0.01.R555F</t>
  </si>
  <si>
    <t>44.0.01.L5550</t>
  </si>
  <si>
    <t>"______"________________2018 г.</t>
  </si>
  <si>
    <t>на 2018 финансовый год и плановый период 2019 и 2020 годов</t>
  </si>
  <si>
    <t>Решение Совета депутатов № 205 от 25.12.2017 года</t>
  </si>
  <si>
    <t>на 2020 год</t>
  </si>
  <si>
    <t>Ведомственная целевая программа "Обеспечение реализации полномочий администрации сельского поселения Ларьяк на 2018-2020 годы"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</si>
  <si>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2018-2020 годы"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</si>
  <si>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</si>
  <si>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полномочий администрацией сельского поселения Ларьяк на 2018-2020 годы"</t>
  </si>
  <si>
    <t>Обеспечение проведения выборов и референдумов</t>
  </si>
  <si>
    <t>Ведомственная целевая программа "Развитие муниципальной службы в сельском поселении Ларьяк на 2018-2020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</si>
  <si>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2018-2020 годы"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</si>
  <si>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2018-2020 годы"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</si>
  <si>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2018-2020 годы"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</si>
  <si>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2018-2020 годы"</t>
  </si>
  <si>
    <t>Муниципальная программа "Обеспечение страховой защиты имущества сельского поселения Ларьяк на 2014-2020 годы"</t>
  </si>
  <si>
    <t>Расходы на реализацию мероприятий "Создание с использованием механизма страхования системы компенсации ущерба от чрезвычайных ситуаций природного и техногенного характера имущества муниципального образования с.п. Ларьяк" в рамках муниципальной программы "Обеспечение страховой защиты имущества сельского поселения Ларьяк на 2014-2020 годы"</t>
  </si>
  <si>
    <t>Муниципальная программа «Профилактика правонарушений в сфере общественного порядка в сельском поселении Ларьяк на 2014-2020 годы»</t>
  </si>
  <si>
    <r>
      <t>Основное мероприятие "</t>
    </r>
    <r>
      <rPr>
        <sz val="12"/>
        <color theme="1"/>
        <rFont val="Times New Roman"/>
        <family val="1"/>
        <charset val="204"/>
      </rPr>
      <t>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 на 2014–2020 годы»</t>
    </r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</si>
  <si>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</si>
  <si>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2018-2020 годы"</t>
  </si>
  <si>
    <t>Другие вопросы в области национальной экономики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</si>
  <si>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 ""Обеспечение доступным и комфортным жильем жителей Нижневартовского района в 2018-2025 годы и на период до 2030 года" в рамках ведомственной уелевой программы "Управление муниципальным имуществом на территории сельского поселения Ларьяк на 2018-2020 годы"</t>
  </si>
  <si>
    <t>Ведомственная целевая программа "Управление муниципальным имуществом на территории сельского поселения ларьяк на 2018-2020 годы"</t>
  </si>
  <si>
    <t>Иные межбюджетные ассигнования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</si>
  <si>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комлекса и повышение энергетической эффективности в Нижневартовском районе на 2014-2020 годы" в рамках ведомственной целевой программы "Управление муниципальным имуществом на территории с.п. Ларьяк на 2018-2020 годы"</t>
  </si>
  <si>
    <t>Ведомственная целевая программа "Благоустройство и озеленение сельского поселения Ларьяк на 2018-2020 годы"</t>
  </si>
  <si>
    <t>Муниципальная программа "Формирование комфортной среды с.п. Ларьяк на 2018 - 2022 годы"</t>
  </si>
  <si>
    <t xml:space="preserve">Софинансирование расходов на реализацию мероприятий по благоустройству в рамках муниципальной программы "Формирование комфортной среды с.п. Ларьяк на 2018 - 2022 годы" 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</si>
  <si>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2018-2020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</si>
  <si>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Ларьяк на 2018-2020 годы"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</si>
  <si>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в рамках ведомственной целевой программы «Организация и обеспечение мероприятий  в сфере культуры и кинематографии сельского поселения Ларьяк на 2018-2020 годы»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</si>
  <si>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в рамках ведомственной программы  «Организация и обеспечение мероприятий  в сфере культуры и кинематографии сельского поселения Ларьяк на 2018-2020 годы»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</si>
  <si>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2018-2020 гг"</t>
  </si>
  <si>
    <t>50.0.00.59300</t>
  </si>
  <si>
    <t>70.0.00.89090</t>
  </si>
  <si>
    <t>60.1.01.99990</t>
  </si>
  <si>
    <t>60.2.01.99990</t>
  </si>
  <si>
    <t>53.0.00.82580</t>
  </si>
  <si>
    <t>53.0.00.S2580</t>
  </si>
  <si>
    <t>56.0.00.00590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</si>
  <si>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Нижневартовского района на 2018-2020 годы"</t>
  </si>
  <si>
    <t>Фонд оплаты 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</si>
  <si>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</si>
  <si>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Прочие мероприятия органов местного самоуправления, в рамках ведомственной целевой программы "Обеспечение реализации полномочий администрации сельского поселения Ларьяк на 2018-2020 годы"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</si>
  <si>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</si>
  <si>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</si>
  <si>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Ведомственная программа «Организация бюджетного процесса в сельском поселении Ларьяк на 2018-2020гг"</t>
  </si>
  <si>
    <t>Условно утвержденные расходы</t>
  </si>
  <si>
    <t>Прочие мероприятия органов местного самоуправления,  в рамках ведомственной целевой программы "Обеспечение реализации полномочий администрации сельского поселения Ларьяк на 2018-2020 годы"</t>
  </si>
  <si>
    <t>Уплата налога на имущество</t>
  </si>
  <si>
    <t>Уплата налога на транспорт</t>
  </si>
  <si>
    <t>Уплата пени, штрафы</t>
  </si>
  <si>
    <t>Расходы на реализацию мероприятий в рамках ведомственной целевой программы "Развитие муниципальной службы в сельском поселении Ларьяк на 2018-2020 годы"</t>
  </si>
  <si>
    <t>Расходы на обеспечение деятельности учреждения, в рамках ведомственной целевой программы  "Осуществление материально-технического обеспечения деятельности органов местного самоуправления на 2018-2020 годы"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</si>
  <si>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</si>
  <si>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</si>
  <si>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</si>
  <si>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работ, услуг в сфере информационно-коммуникационных технологий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</si>
  <si>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2016-2020гг" в рамках ведомственной уелевой программы "Организация бюджетного процесса в сельском поселении Ларьяк на 2018-2020 годы"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</si>
  <si>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2016-2020гг" в рамках ведомственной уелевой программы "Организация бюджетного процесса в сельском поселении Ларьяк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</si>
  <si>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и федерального бюджетав рамках ведомственной целевой программы "Обеспечение реализации полномочий администрации сельского поселения Ларьяк на 2018-2020 годы"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</si>
  <si>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жизнидеятельности в 2014-2020 годах" в рамках муниципальной программы "Профилактика правонарушений в сфере общественного порядка в сельском поселении Ларьяк на 2014-2020 годы"</t>
  </si>
  <si>
    <t>Инные межбюджетные трансферты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 и антинаркотической деятельности в Ханты- Мансийском автономном округе-Югре в 2014-2020 годах" в рамках муниципальной программы "Профилактика правонарушений в сфере общественного порядка в сельском поселении Ларьяк на 2014-2020 годы"</t>
  </si>
  <si>
    <t xml:space="preserve">Подпрограмма  «Автомобильные дороги» в рамках муниципальной программы «Развитие транспортной системы Нижневартовского района на 2014-2020 годы» </t>
  </si>
  <si>
    <t>Софинансирование расходов на реализацию мероприятий в рамках ведомственной целевой программы "Благоустройство и озеленение сельского поселения Ларьяк на 2018-2020 годы"</t>
  </si>
  <si>
    <t>Расходы на реализацию мероприятий в рамках ведомственной целевой программы "Благоустройство и озеленение сельского поселения Ларьяк на 2018-2020 годы"</t>
  </si>
  <si>
    <t>Закупка товаров, работ, услуг для обеспечения государственных (муниципальных) нужд (похоронное дело)</t>
  </si>
  <si>
    <t xml:space="preserve">Расходы на реализацию мероприятий по благоустройству в рамках муниципальной программы "Формирование комфортной среды с.п. Ларьяк на 2018 - 2022 годы" </t>
  </si>
  <si>
    <t>Пособия, компенсации и иные социальные выплаты гражданам, кроме публичных нормативных обязательств</t>
  </si>
  <si>
    <t>Ведомственная целевая программа "Организация и обеспечение мероприятий в обдасти физической культуры и спорта в сельском поселении Ларьяк на 2018-2020 гг"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</si>
  <si>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2018-2020гг"</t>
  </si>
  <si>
    <t>50.0.0002040</t>
  </si>
  <si>
    <t>51.0.00.00000</t>
  </si>
  <si>
    <t>60.1.01.S9990</t>
  </si>
  <si>
    <t>Решение Совета депутатов № 214 от 15.02.2018 года</t>
  </si>
  <si>
    <t>Решение Совета депутатов № 222 от 25.04.2018 года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</si>
  <si>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</si>
  <si>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</si>
  <si>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</si>
  <si>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Общеэкономические вопросы</t>
  </si>
  <si>
    <t>Подпрограмма "Содействие трудоустройства граждан" в рамках ведомственной целевой программы "Осуществление материально-технического обеспечения деятельности органов местного самоуправления на 2014-2016 годы"</t>
  </si>
  <si>
    <t>Реализация мероприятий подпрограммы "Содействие трудоустройства граждан" в рамках ведомственной целевой программы "Осуществление материально-технического обеспечения деятельности органов местного самоуправления на 2014-2016 годы"</t>
  </si>
  <si>
    <t>Подпрограмма "Содействие трудоустройства граждан"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2015-2017 гг"</t>
  </si>
  <si>
    <t>Реализация мероприятий подпрограммы "Содействие трудоустройства граждан"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2015-2017 гг"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</si>
  <si>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ведомственной целевой программы "Управление муниципальным имуществом на территории с.п. Ларьяк на 2018-2020 годы"</t>
  </si>
  <si>
    <t>Расходы на реализацию мероприятий в рамках  проектов «Народная инициатива» ведомственной целевой программы "Благоустройство и озеленение сельского поселении Ларьяк на 2018-2020 годы"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</si>
  <si>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2016-2020гг" в рамках проектов «Народная инициатива» ведомственной целевой программы "Благоустройство и озеленение сельского поселении Ларьяк на 2018-2020 годы"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</si>
  <si>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2016-2020гг" в рамках проектов «Народная инициатива» ведомственной целевой программы "Благоустройство и озеленение сельского поселении Ларьяк на 2018-2020 годы"</t>
  </si>
  <si>
    <t xml:space="preserve">Иные межбюджетные трансферты из бюджета района бюджетам поселений на реализацию мероприятий по благоустройству в рамках муниципальной программы "Формирование комфортной среды с.п. Ларьяк на 2018 - 2022 годы" </t>
  </si>
  <si>
    <t xml:space="preserve">Иные межбюджетные трансферты за счет субсидии на поддержку государственных программ субъектов РФ и муниципальных программ формирование современной городоской среды в рамках муниципальной программы "Формирование комфортной среды с.п. Ларьяк на 2018 - 2022 годы" </t>
  </si>
  <si>
    <t xml:space="preserve">Иные межбюджетные трансферты на софинансирование субсидии на поддержку государственных программ субъектов РФ и муниципальных программ формирование современной городоской среды в рамках муниципальной программы "Формирование комфортной среды с.п. Ларьяк на 2018 - 2022 годы" </t>
  </si>
  <si>
    <t>ОХРАНА ОКРУЖАЮЩЕЙ СРЕДЫ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</si>
  <si>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2018-2020 годы"</t>
  </si>
  <si>
    <t>Иные межбюджетный трансферты</t>
  </si>
  <si>
    <t>Фонд оплаты труда казенных учреждений</t>
  </si>
  <si>
    <t>Иные межбюджетные трансферты на реализацию наказов избирателей депутатам Думы ХМАО-Югры на оказание финансовой помощи: МКУ «СДК с.п. Ларьяк» на приобретение сценических костюмов, в рамках ВЦП «Организация и обеспечение мероприятий в сфере культуры и кинематографии с.п. Ларьяк на 2018-2020 годы».</t>
  </si>
  <si>
    <t>52.1.02.85060</t>
  </si>
  <si>
    <t>54.1.02.85060</t>
  </si>
  <si>
    <t>60.0.00.82420</t>
  </si>
  <si>
    <t>60.0.00.S2420</t>
  </si>
  <si>
    <t>44.0.01.00000</t>
  </si>
  <si>
    <t>44.0.01.20990</t>
  </si>
  <si>
    <t>44.0.01.R5550</t>
  </si>
  <si>
    <t>70.0.00.84290</t>
  </si>
  <si>
    <t>70.0.00.89050</t>
  </si>
  <si>
    <t>53.0.00.85160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</si>
</sst>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"/>
    <numFmt numFmtId="165" formatCode="0000000"/>
    <numFmt numFmtId="166" formatCode="000"/>
    <numFmt numFmtId="167" formatCode="#,##0.0_);[Red]\(#,##0.0\)"/>
    <numFmt numFmtId="168" formatCode="#,##0.0;[Red]\-#,##0.0"/>
    <numFmt numFmtId="169" formatCode="0.0"/>
    <numFmt numFmtId="170" formatCode="#,##0.0;[Red]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2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Font="1" applyFill="1" applyAlignment="1" applyProtection="1"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7" fontId="3" fillId="0" borderId="2" xfId="1" applyNumberFormat="1" applyFont="1" applyFill="1" applyBorder="1" applyAlignment="1" applyProtection="1">
      <alignment horizontal="right" vertical="top"/>
      <protection hidden="1"/>
    </xf>
    <xf numFmtId="0" fontId="4" fillId="0" borderId="8" xfId="1" applyFont="1" applyBorder="1" applyProtection="1">
      <protection hidden="1"/>
    </xf>
    <xf numFmtId="0" fontId="4" fillId="0" borderId="0" xfId="1" applyFont="1"/>
    <xf numFmtId="0" fontId="3" fillId="0" borderId="7" xfId="1" applyNumberFormat="1" applyFont="1" applyFill="1" applyBorder="1" applyAlignment="1" applyProtection="1">
      <alignment horizontal="left" vertical="center"/>
      <protection hidden="1"/>
    </xf>
    <xf numFmtId="168" fontId="3" fillId="0" borderId="3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164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2" xfId="1" applyNumberFormat="1" applyFont="1" applyFill="1" applyBorder="1" applyAlignment="1" applyProtection="1">
      <alignment horizontal="right" vertical="top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9" fontId="2" fillId="0" borderId="2" xfId="1" applyNumberFormat="1" applyFont="1" applyFill="1" applyBorder="1" applyAlignment="1" applyProtection="1">
      <alignment horizontal="right" vertical="top"/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169" fontId="3" fillId="0" borderId="2" xfId="1" applyNumberFormat="1" applyFont="1" applyFill="1" applyBorder="1" applyAlignment="1" applyProtection="1">
      <alignment horizontal="right" vertical="top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justify" wrapText="1"/>
      <protection hidden="1"/>
    </xf>
    <xf numFmtId="0" fontId="2" fillId="0" borderId="2" xfId="1" applyNumberFormat="1" applyFont="1" applyFill="1" applyBorder="1" applyAlignment="1" applyProtection="1">
      <alignment horizontal="justify" vertical="top" wrapText="1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0" fontId="2" fillId="0" borderId="11" xfId="1" applyNumberFormat="1" applyFont="1" applyFill="1" applyBorder="1" applyAlignment="1" applyProtection="1">
      <alignment horizontal="justify" wrapText="1"/>
      <protection hidden="1"/>
    </xf>
    <xf numFmtId="0" fontId="7" fillId="0" borderId="2" xfId="1" applyNumberFormat="1" applyFont="1" applyFill="1" applyBorder="1" applyAlignment="1" applyProtection="1">
      <alignment horizontal="justify" wrapText="1"/>
      <protection hidden="1"/>
    </xf>
    <xf numFmtId="0" fontId="8" fillId="0" borderId="0" xfId="0" applyFont="1" applyAlignment="1">
      <alignment horizontal="justify" wrapText="1"/>
    </xf>
    <xf numFmtId="0" fontId="2" fillId="0" borderId="3" xfId="1" applyNumberFormat="1" applyFont="1" applyFill="1" applyBorder="1" applyAlignment="1" applyProtection="1">
      <alignment horizontal="justify" wrapText="1"/>
      <protection hidden="1"/>
    </xf>
    <xf numFmtId="0" fontId="2" fillId="0" borderId="4" xfId="1" applyNumberFormat="1" applyFont="1" applyFill="1" applyBorder="1" applyAlignment="1" applyProtection="1">
      <alignment horizontal="justify" wrapText="1"/>
      <protection hidden="1"/>
    </xf>
    <xf numFmtId="0" fontId="3" fillId="0" borderId="7" xfId="1" applyFont="1" applyBorder="1"/>
    <xf numFmtId="0" fontId="3" fillId="0" borderId="6" xfId="1" applyFont="1" applyBorder="1"/>
    <xf numFmtId="0" fontId="3" fillId="0" borderId="10" xfId="1" applyFont="1" applyBorder="1"/>
    <xf numFmtId="170" fontId="3" fillId="0" borderId="2" xfId="1" applyNumberFormat="1" applyFont="1" applyBorder="1" applyAlignment="1">
      <alignment horizontal="center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166" fontId="3" fillId="0" borderId="11" xfId="1" applyNumberFormat="1" applyFont="1" applyFill="1" applyBorder="1" applyAlignment="1" applyProtection="1">
      <alignment horizontal="right"/>
      <protection hidden="1"/>
    </xf>
    <xf numFmtId="167" fontId="3" fillId="0" borderId="11" xfId="1" applyNumberFormat="1" applyFont="1" applyFill="1" applyBorder="1" applyAlignment="1" applyProtection="1">
      <alignment horizontal="center"/>
      <protection hidden="1"/>
    </xf>
    <xf numFmtId="167" fontId="3" fillId="0" borderId="2" xfId="1" applyNumberFormat="1" applyFont="1" applyFill="1" applyBorder="1" applyAlignment="1" applyProtection="1">
      <alignment horizontal="center"/>
      <protection hidden="1"/>
    </xf>
    <xf numFmtId="164" fontId="2" fillId="0" borderId="11" xfId="1" applyNumberFormat="1" applyFont="1" applyFill="1" applyBorder="1" applyAlignment="1" applyProtection="1">
      <alignment horizontal="right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166" fontId="2" fillId="0" borderId="11" xfId="1" applyNumberFormat="1" applyFont="1" applyFill="1" applyBorder="1" applyAlignment="1" applyProtection="1">
      <alignment horizontal="right"/>
      <protection hidden="1"/>
    </xf>
    <xf numFmtId="167" fontId="2" fillId="0" borderId="1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12" xfId="1" applyNumberFormat="1" applyFont="1" applyFill="1" applyBorder="1" applyAlignment="1" applyProtection="1">
      <alignment horizontal="justify" wrapText="1"/>
      <protection hidden="1"/>
    </xf>
    <xf numFmtId="0" fontId="2" fillId="0" borderId="2" xfId="1" applyNumberFormat="1" applyFont="1" applyFill="1" applyBorder="1" applyAlignment="1" applyProtection="1">
      <alignment horizontal="justify" vertical="center" wrapText="1"/>
      <protection hidden="1"/>
    </xf>
    <xf numFmtId="164" fontId="2" fillId="0" borderId="7" xfId="1" applyNumberFormat="1" applyFont="1" applyFill="1" applyBorder="1" applyAlignment="1" applyProtection="1">
      <alignment horizontal="right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167" fontId="2" fillId="0" borderId="7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166" fontId="2" fillId="0" borderId="6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horizontal="right"/>
      <protection hidden="1"/>
    </xf>
    <xf numFmtId="167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9" xfId="1" applyNumberFormat="1" applyFont="1" applyFill="1" applyBorder="1" applyAlignment="1" applyProtection="1">
      <alignment horizontal="right"/>
      <protection hidden="1"/>
    </xf>
    <xf numFmtId="164" fontId="2" fillId="0" borderId="8" xfId="1" applyNumberFormat="1" applyFont="1" applyFill="1" applyBorder="1" applyAlignment="1" applyProtection="1">
      <alignment horizontal="right"/>
      <protection hidden="1"/>
    </xf>
    <xf numFmtId="0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0" xfId="1" applyNumberFormat="1" applyFont="1" applyFill="1" applyBorder="1" applyAlignment="1" applyProtection="1">
      <alignment horizontal="right"/>
      <protection hidden="1"/>
    </xf>
    <xf numFmtId="167" fontId="2" fillId="0" borderId="8" xfId="1" applyNumberFormat="1" applyFont="1" applyFill="1" applyBorder="1" applyAlignment="1" applyProtection="1">
      <alignment horizontal="center"/>
      <protection hidden="1"/>
    </xf>
    <xf numFmtId="166" fontId="2" fillId="0" borderId="13" xfId="1" applyNumberFormat="1" applyFont="1" applyFill="1" applyBorder="1" applyAlignment="1" applyProtection="1">
      <alignment horizontal="right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166" fontId="2" fillId="0" borderId="2" xfId="1" applyNumberFormat="1" applyFont="1" applyFill="1" applyBorder="1" applyAlignment="1" applyProtection="1">
      <alignment horizontal="right"/>
      <protection hidden="1"/>
    </xf>
    <xf numFmtId="0" fontId="7" fillId="2" borderId="2" xfId="0" applyFont="1" applyFill="1" applyBorder="1" applyAlignment="1">
      <alignment horizontal="justify" wrapText="1"/>
    </xf>
    <xf numFmtId="164" fontId="2" fillId="2" borderId="2" xfId="1" applyNumberFormat="1" applyFont="1" applyFill="1" applyBorder="1" applyAlignment="1" applyProtection="1">
      <alignment horizontal="right"/>
      <protection hidden="1"/>
    </xf>
    <xf numFmtId="164" fontId="2" fillId="2" borderId="7" xfId="1" applyNumberFormat="1" applyFont="1" applyFill="1" applyBorder="1" applyAlignment="1" applyProtection="1">
      <alignment horizontal="right"/>
      <protection hidden="1"/>
    </xf>
    <xf numFmtId="0" fontId="2" fillId="2" borderId="2" xfId="1" applyNumberFormat="1" applyFont="1" applyFill="1" applyBorder="1" applyAlignment="1" applyProtection="1">
      <alignment horizontal="center"/>
      <protection hidden="1"/>
    </xf>
    <xf numFmtId="166" fontId="2" fillId="2" borderId="6" xfId="1" applyNumberFormat="1" applyFont="1" applyFill="1" applyBorder="1" applyAlignment="1" applyProtection="1">
      <alignment horizontal="right"/>
      <protection hidden="1"/>
    </xf>
    <xf numFmtId="167" fontId="2" fillId="2" borderId="7" xfId="1" applyNumberFormat="1" applyFont="1" applyFill="1" applyBorder="1" applyAlignment="1" applyProtection="1">
      <alignment horizontal="center"/>
      <protection hidden="1"/>
    </xf>
    <xf numFmtId="167" fontId="2" fillId="2" borderId="2" xfId="1" applyNumberFormat="1" applyFont="1" applyFill="1" applyBorder="1" applyAlignment="1" applyProtection="1">
      <alignment horizontal="center"/>
      <protection hidden="1"/>
    </xf>
    <xf numFmtId="165" fontId="2" fillId="0" borderId="7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right"/>
      <protection hidden="1"/>
    </xf>
    <xf numFmtId="14" fontId="2" fillId="0" borderId="2" xfId="1" applyNumberFormat="1" applyFont="1" applyFill="1" applyBorder="1" applyAlignment="1" applyProtection="1">
      <alignment horizontal="center"/>
      <protection hidden="1"/>
    </xf>
    <xf numFmtId="14" fontId="2" fillId="0" borderId="11" xfId="1" applyNumberFormat="1" applyFont="1" applyFill="1" applyBorder="1" applyAlignment="1" applyProtection="1">
      <alignment horizontal="center"/>
      <protection hidden="1"/>
    </xf>
    <xf numFmtId="166" fontId="2" fillId="0" borderId="4" xfId="1" applyNumberFormat="1" applyFont="1" applyFill="1" applyBorder="1" applyAlignment="1" applyProtection="1">
      <alignment horizontal="right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justify" wrapText="1"/>
      <protection hidden="1"/>
    </xf>
    <xf numFmtId="164" fontId="3" fillId="0" borderId="8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66" fontId="3" fillId="0" borderId="8" xfId="1" applyNumberFormat="1" applyFont="1" applyFill="1" applyBorder="1" applyAlignment="1" applyProtection="1">
      <alignment horizontal="right"/>
      <protection hidden="1"/>
    </xf>
    <xf numFmtId="167" fontId="3" fillId="0" borderId="8" xfId="1" applyNumberFormat="1" applyFont="1" applyFill="1" applyBorder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center"/>
      <protection hidden="1"/>
    </xf>
    <xf numFmtId="165" fontId="7" fillId="0" borderId="7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alignment horizontal="center"/>
      <protection hidden="1"/>
    </xf>
    <xf numFmtId="0" fontId="7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7" fillId="0" borderId="4" xfId="1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wrapText="1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0" fontId="2" fillId="0" borderId="10" xfId="1" applyFont="1" applyFill="1" applyBorder="1" applyAlignment="1" applyProtection="1">
      <alignment horizontal="center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protection hidden="1"/>
    </xf>
    <xf numFmtId="165" fontId="2" fillId="0" borderId="10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6" fillId="0" borderId="0" xfId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2" fillId="0" borderId="7" xfId="1" applyNumberFormat="1" applyFont="1" applyFill="1" applyBorder="1" applyAlignment="1" applyProtection="1">
      <alignment horizontal="center" vertical="top"/>
      <protection hidden="1"/>
    </xf>
    <xf numFmtId="0" fontId="2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Font="1" applyBorder="1" applyProtection="1">
      <protection hidden="1"/>
    </xf>
    <xf numFmtId="168" fontId="3" fillId="0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2" xfId="1" applyFont="1" applyBorder="1"/>
    <xf numFmtId="166" fontId="2" fillId="2" borderId="2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justify" wrapText="1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6" fontId="3" fillId="0" borderId="2" xfId="1" applyNumberFormat="1" applyFont="1" applyFill="1" applyBorder="1" applyAlignment="1" applyProtection="1">
      <alignment horizontal="right"/>
      <protection hidden="1"/>
    </xf>
    <xf numFmtId="165" fontId="7" fillId="0" borderId="2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center"/>
    </xf>
    <xf numFmtId="14" fontId="3" fillId="0" borderId="2" xfId="1" applyNumberFormat="1" applyFont="1" applyFill="1" applyBorder="1" applyAlignment="1" applyProtection="1">
      <alignment horizontal="center"/>
      <protection hidden="1"/>
    </xf>
    <xf numFmtId="14" fontId="3" fillId="0" borderId="1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182"/>
  <sheetViews>
    <sheetView topLeftCell="L1" zoomScale="85" zoomScaleNormal="85" workbookViewId="0">
      <selection activeCell="L19" sqref="L19"/>
    </sheetView>
  </sheetViews>
  <sheetFormatPr defaultColWidth="9.140625" defaultRowHeight="15" x14ac:dyDescent="0.2"/>
  <cols>
    <col min="1" max="11" width="9.140625" style="8" hidden="1" customWidth="1"/>
    <col min="12" max="12" width="52.85546875" style="8" customWidth="1"/>
    <col min="13" max="13" width="16.7109375" style="8" customWidth="1"/>
    <col min="14" max="14" width="11.42578125" style="8" customWidth="1"/>
    <col min="15" max="15" width="12.5703125" style="8" customWidth="1"/>
    <col min="16" max="16" width="18.7109375" style="8" customWidth="1"/>
    <col min="17" max="17" width="16.28515625" style="8" customWidth="1"/>
    <col min="18" max="18" width="19.85546875" style="8" customWidth="1"/>
    <col min="19" max="19" width="9.140625" style="8" hidden="1" customWidth="1"/>
    <col min="20" max="20" width="17.7109375" style="8" customWidth="1"/>
    <col min="21" max="21" width="17.42578125" style="8" customWidth="1"/>
    <col min="22" max="256" width="9.140625" style="8" customWidth="1"/>
    <col min="257" max="16384" width="9.140625" style="8"/>
  </cols>
  <sheetData>
    <row r="1" spans="1:22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12" t="s">
        <v>0</v>
      </c>
      <c r="L1" s="2"/>
      <c r="M1" s="2"/>
      <c r="N1" s="2"/>
      <c r="O1" s="2"/>
      <c r="P1" s="38"/>
      <c r="Q1" s="38"/>
      <c r="R1" s="158" t="s">
        <v>158</v>
      </c>
      <c r="S1" s="158"/>
      <c r="T1" s="158"/>
      <c r="U1" s="158"/>
    </row>
    <row r="2" spans="1:22" ht="70.5" customHeight="1" x14ac:dyDescent="0.25">
      <c r="A2" s="2"/>
      <c r="B2" s="13"/>
      <c r="C2" s="13"/>
      <c r="D2" s="2"/>
      <c r="E2" s="2"/>
      <c r="F2" s="2"/>
      <c r="G2" s="2"/>
      <c r="H2" s="14"/>
      <c r="I2" s="14"/>
      <c r="J2" s="14"/>
      <c r="K2" s="13" t="s">
        <v>0</v>
      </c>
      <c r="L2" s="13"/>
      <c r="M2" s="13"/>
      <c r="N2" s="13"/>
      <c r="O2" s="13"/>
      <c r="P2" s="38"/>
      <c r="Q2" s="38"/>
      <c r="R2" s="158"/>
      <c r="S2" s="158"/>
      <c r="T2" s="158"/>
      <c r="U2" s="158"/>
    </row>
    <row r="3" spans="1:22" ht="21.75" customHeight="1" x14ac:dyDescent="0.25">
      <c r="A3" s="2"/>
      <c r="B3" s="13"/>
      <c r="C3" s="13"/>
      <c r="D3" s="2"/>
      <c r="E3" s="2"/>
      <c r="F3" s="2"/>
      <c r="G3" s="2"/>
      <c r="H3" s="14"/>
      <c r="I3" s="14"/>
      <c r="J3" s="14"/>
      <c r="K3" s="13"/>
      <c r="L3" s="13"/>
      <c r="M3" s="13"/>
      <c r="N3" s="13"/>
      <c r="O3" s="13"/>
      <c r="S3" s="11"/>
      <c r="T3" s="138" t="s">
        <v>113</v>
      </c>
      <c r="U3" s="138"/>
      <c r="V3" s="138"/>
    </row>
    <row r="4" spans="1:22" ht="24.75" customHeight="1" x14ac:dyDescent="0.25">
      <c r="A4" s="2"/>
      <c r="B4" s="13"/>
      <c r="C4" s="13"/>
      <c r="D4" s="2"/>
      <c r="E4" s="2"/>
      <c r="F4" s="2"/>
      <c r="G4" s="2"/>
      <c r="H4" s="14"/>
      <c r="I4" s="14"/>
      <c r="J4" s="14"/>
      <c r="K4" s="13"/>
      <c r="L4" s="13"/>
      <c r="M4" s="13"/>
      <c r="N4" s="13"/>
      <c r="O4" s="13"/>
      <c r="S4" s="11"/>
      <c r="T4" s="139" t="s">
        <v>114</v>
      </c>
      <c r="U4" s="139"/>
      <c r="V4" s="139"/>
    </row>
    <row r="5" spans="1:22" ht="30" customHeight="1" x14ac:dyDescent="0.25">
      <c r="A5" s="2"/>
      <c r="B5" s="13"/>
      <c r="C5" s="13"/>
      <c r="D5" s="2"/>
      <c r="E5" s="2"/>
      <c r="F5" s="2"/>
      <c r="G5" s="2"/>
      <c r="H5" s="14"/>
      <c r="I5" s="14"/>
      <c r="J5" s="14"/>
      <c r="K5" s="13"/>
      <c r="L5" s="13"/>
      <c r="M5" s="13"/>
      <c r="N5" s="13"/>
      <c r="O5" s="13"/>
      <c r="S5" s="11"/>
      <c r="T5" s="139" t="s">
        <v>157</v>
      </c>
      <c r="U5" s="139"/>
      <c r="V5" s="139"/>
    </row>
    <row r="6" spans="1:22" ht="18" customHeight="1" x14ac:dyDescent="0.25">
      <c r="A6" s="2"/>
      <c r="B6" s="13"/>
      <c r="C6" s="13"/>
      <c r="D6" s="2"/>
      <c r="E6" s="2"/>
      <c r="F6" s="2"/>
      <c r="G6" s="2"/>
      <c r="H6" s="14"/>
      <c r="I6" s="14"/>
      <c r="J6" s="14"/>
      <c r="K6" s="13"/>
      <c r="L6" s="13"/>
      <c r="M6" s="13"/>
      <c r="N6" s="13"/>
      <c r="O6" s="13"/>
      <c r="S6" s="11"/>
      <c r="T6" s="139" t="s">
        <v>167</v>
      </c>
      <c r="U6" s="139"/>
      <c r="V6" s="139"/>
    </row>
    <row r="7" spans="1:22" ht="14.25" customHeight="1" x14ac:dyDescent="0.25">
      <c r="A7" s="2"/>
      <c r="B7" s="13"/>
      <c r="C7" s="13"/>
      <c r="D7" s="2"/>
      <c r="E7" s="2"/>
      <c r="F7" s="2"/>
      <c r="G7" s="2"/>
      <c r="H7" s="14"/>
      <c r="I7" s="14"/>
      <c r="J7" s="14"/>
      <c r="K7" s="13"/>
      <c r="L7" s="13"/>
      <c r="M7" s="13"/>
      <c r="N7" s="13"/>
      <c r="O7" s="13"/>
      <c r="P7" s="28"/>
      <c r="Q7" s="28"/>
      <c r="R7" s="28"/>
      <c r="S7" s="11"/>
    </row>
    <row r="8" spans="1:22" ht="15.75" customHeight="1" x14ac:dyDescent="0.25">
      <c r="A8" s="2"/>
      <c r="B8" s="13"/>
      <c r="C8" s="13"/>
      <c r="D8" s="2"/>
      <c r="E8" s="2"/>
      <c r="F8" s="2"/>
      <c r="G8" s="2"/>
      <c r="H8" s="14"/>
      <c r="I8" s="14"/>
      <c r="J8" s="14"/>
      <c r="K8" s="13"/>
      <c r="L8" s="13"/>
      <c r="M8" s="13"/>
      <c r="N8" s="13"/>
      <c r="O8" s="13"/>
      <c r="P8" s="27"/>
      <c r="Q8" s="27"/>
      <c r="R8" s="27"/>
      <c r="S8" s="11"/>
    </row>
    <row r="9" spans="1:22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5"/>
      <c r="L9" s="155" t="s">
        <v>104</v>
      </c>
      <c r="M9" s="155"/>
      <c r="N9" s="155"/>
      <c r="O9" s="155"/>
      <c r="P9" s="155"/>
      <c r="Q9" s="155"/>
      <c r="R9" s="155"/>
      <c r="S9" s="155"/>
      <c r="T9" s="155"/>
      <c r="U9" s="155"/>
    </row>
    <row r="10" spans="1:2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56" t="s">
        <v>168</v>
      </c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2" ht="27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56" t="s">
        <v>169</v>
      </c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57" t="s">
        <v>105</v>
      </c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6" t="s">
        <v>0</v>
      </c>
      <c r="L13" s="2"/>
      <c r="M13" s="2"/>
      <c r="N13" s="2"/>
      <c r="O13" s="2"/>
      <c r="P13" s="21"/>
      <c r="Q13" s="21"/>
      <c r="S13" s="11"/>
      <c r="U13" s="21" t="s">
        <v>1</v>
      </c>
    </row>
    <row r="14" spans="1:2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16"/>
      <c r="L14" s="140" t="s">
        <v>9</v>
      </c>
      <c r="M14" s="142" t="s">
        <v>108</v>
      </c>
      <c r="N14" s="143"/>
      <c r="O14" s="143"/>
      <c r="P14" s="143"/>
      <c r="Q14" s="144"/>
      <c r="R14" s="152" t="s">
        <v>107</v>
      </c>
      <c r="S14" s="153"/>
      <c r="T14" s="153"/>
      <c r="U14" s="154"/>
    </row>
    <row r="15" spans="1:22" ht="78.75" x14ac:dyDescent="0.25">
      <c r="A15" s="2"/>
      <c r="B15" s="17" t="s">
        <v>2</v>
      </c>
      <c r="C15" s="17" t="s">
        <v>3</v>
      </c>
      <c r="D15" s="17" t="s">
        <v>4</v>
      </c>
      <c r="E15" s="17" t="s">
        <v>5</v>
      </c>
      <c r="F15" s="17" t="s">
        <v>6</v>
      </c>
      <c r="G15" s="17"/>
      <c r="H15" s="17" t="s">
        <v>7</v>
      </c>
      <c r="I15" s="17"/>
      <c r="J15" s="26"/>
      <c r="K15" s="19" t="s">
        <v>8</v>
      </c>
      <c r="L15" s="141"/>
      <c r="M15" s="20" t="s">
        <v>106</v>
      </c>
      <c r="N15" s="17" t="s">
        <v>109</v>
      </c>
      <c r="O15" s="17" t="s">
        <v>110</v>
      </c>
      <c r="P15" s="26" t="s">
        <v>112</v>
      </c>
      <c r="Q15" s="26" t="s">
        <v>111</v>
      </c>
      <c r="R15" s="26" t="s">
        <v>155</v>
      </c>
      <c r="S15" s="11"/>
      <c r="T15" s="37" t="s">
        <v>156</v>
      </c>
      <c r="U15" s="37" t="s">
        <v>170</v>
      </c>
    </row>
    <row r="16" spans="1:22" ht="32.25" customHeight="1" x14ac:dyDescent="0.25">
      <c r="A16" s="2"/>
      <c r="B16" s="25">
        <v>3</v>
      </c>
      <c r="C16" s="25">
        <v>4</v>
      </c>
      <c r="D16" s="17">
        <v>1</v>
      </c>
      <c r="E16" s="25"/>
      <c r="F16" s="25"/>
      <c r="G16" s="25"/>
      <c r="H16" s="17">
        <v>2</v>
      </c>
      <c r="I16" s="25"/>
      <c r="J16" s="25"/>
      <c r="K16" s="25">
        <v>5</v>
      </c>
      <c r="L16" s="17">
        <v>1</v>
      </c>
      <c r="M16" s="17"/>
      <c r="N16" s="17">
        <v>2</v>
      </c>
      <c r="O16" s="17">
        <v>3</v>
      </c>
      <c r="P16" s="17">
        <v>4</v>
      </c>
      <c r="Q16" s="17">
        <v>5</v>
      </c>
      <c r="R16" s="17">
        <v>6</v>
      </c>
      <c r="S16" s="11"/>
      <c r="T16" s="17">
        <v>7</v>
      </c>
      <c r="U16" s="17">
        <v>8</v>
      </c>
    </row>
    <row r="17" spans="1:21" ht="30" customHeight="1" x14ac:dyDescent="0.25">
      <c r="A17" s="3"/>
      <c r="B17" s="137">
        <v>1</v>
      </c>
      <c r="C17" s="137"/>
      <c r="D17" s="4">
        <v>113</v>
      </c>
      <c r="E17" s="135"/>
      <c r="F17" s="135"/>
      <c r="G17" s="135"/>
      <c r="H17" s="4" t="s">
        <v>10</v>
      </c>
      <c r="I17" s="136"/>
      <c r="J17" s="136"/>
      <c r="K17" s="5">
        <v>610</v>
      </c>
      <c r="L17" s="53" t="s">
        <v>11</v>
      </c>
      <c r="M17" s="121">
        <v>657</v>
      </c>
      <c r="N17" s="54">
        <v>1</v>
      </c>
      <c r="O17" s="54">
        <v>0</v>
      </c>
      <c r="P17" s="55" t="s">
        <v>163</v>
      </c>
      <c r="Q17" s="56">
        <v>0</v>
      </c>
      <c r="R17" s="57">
        <f>R26+R31+R41+R46+R18+R38</f>
        <v>27791.010999999999</v>
      </c>
      <c r="S17" s="6">
        <f ca="1">S18+S26+S32+S40+S47</f>
        <v>60.3</v>
      </c>
      <c r="T17" s="57">
        <f>T26+T31+T41+T46+T18+T45</f>
        <v>24387.342000000001</v>
      </c>
      <c r="U17" s="58">
        <f>U26+U31+U41+U46+U18+U45</f>
        <v>27078.294999999998</v>
      </c>
    </row>
    <row r="18" spans="1:21" ht="51.75" customHeight="1" x14ac:dyDescent="0.25">
      <c r="A18" s="3"/>
      <c r="B18" s="22"/>
      <c r="C18" s="29">
        <v>102</v>
      </c>
      <c r="D18" s="30">
        <v>102</v>
      </c>
      <c r="E18" s="132"/>
      <c r="F18" s="132"/>
      <c r="G18" s="132"/>
      <c r="H18" s="4" t="s">
        <v>12</v>
      </c>
      <c r="I18" s="133"/>
      <c r="J18" s="133"/>
      <c r="K18" s="5">
        <v>120</v>
      </c>
      <c r="L18" s="44" t="s">
        <v>13</v>
      </c>
      <c r="M18" s="121">
        <v>657</v>
      </c>
      <c r="N18" s="59">
        <v>1</v>
      </c>
      <c r="O18" s="59">
        <v>2</v>
      </c>
      <c r="P18" s="60" t="s">
        <v>163</v>
      </c>
      <c r="Q18" s="61">
        <v>0</v>
      </c>
      <c r="R18" s="62">
        <f>R19</f>
        <v>4392.0999999999995</v>
      </c>
      <c r="S18" s="18">
        <f t="shared" ref="S18:U18" si="0">S19</f>
        <v>0</v>
      </c>
      <c r="T18" s="62">
        <f t="shared" si="0"/>
        <v>4392.0999999999995</v>
      </c>
      <c r="U18" s="63">
        <f t="shared" si="0"/>
        <v>4392.0999999999995</v>
      </c>
    </row>
    <row r="19" spans="1:21" ht="47.25" x14ac:dyDescent="0.25">
      <c r="A19" s="3"/>
      <c r="B19" s="134" t="s">
        <v>14</v>
      </c>
      <c r="C19" s="134"/>
      <c r="D19" s="4">
        <v>102</v>
      </c>
      <c r="E19" s="132"/>
      <c r="F19" s="132"/>
      <c r="G19" s="132"/>
      <c r="H19" s="4" t="s">
        <v>12</v>
      </c>
      <c r="I19" s="133"/>
      <c r="J19" s="133"/>
      <c r="K19" s="5">
        <v>120</v>
      </c>
      <c r="L19" s="44" t="s">
        <v>171</v>
      </c>
      <c r="M19" s="121">
        <v>657</v>
      </c>
      <c r="N19" s="59">
        <v>1</v>
      </c>
      <c r="O19" s="59">
        <v>2</v>
      </c>
      <c r="P19" s="60" t="s">
        <v>116</v>
      </c>
      <c r="Q19" s="61">
        <v>0</v>
      </c>
      <c r="R19" s="62">
        <f>R20+R23</f>
        <v>4392.0999999999995</v>
      </c>
      <c r="S19" s="18">
        <f t="shared" ref="S19:U19" si="1">S20+S23</f>
        <v>0</v>
      </c>
      <c r="T19" s="62">
        <f t="shared" si="1"/>
        <v>4392.0999999999995</v>
      </c>
      <c r="U19" s="63">
        <f t="shared" si="1"/>
        <v>4392.0999999999995</v>
      </c>
    </row>
    <row r="20" spans="1:21" ht="78.75" x14ac:dyDescent="0.25">
      <c r="A20" s="3"/>
      <c r="B20" s="134" t="s">
        <v>12</v>
      </c>
      <c r="C20" s="134"/>
      <c r="D20" s="4">
        <v>102</v>
      </c>
      <c r="E20" s="132"/>
      <c r="F20" s="132"/>
      <c r="G20" s="132"/>
      <c r="H20" s="4" t="s">
        <v>12</v>
      </c>
      <c r="I20" s="133"/>
      <c r="J20" s="133"/>
      <c r="K20" s="5">
        <v>120</v>
      </c>
      <c r="L20" s="43" t="s">
        <v>207</v>
      </c>
      <c r="M20" s="121">
        <v>657</v>
      </c>
      <c r="N20" s="59">
        <v>1</v>
      </c>
      <c r="O20" s="59">
        <v>2</v>
      </c>
      <c r="P20" s="60" t="s">
        <v>117</v>
      </c>
      <c r="Q20" s="61">
        <v>0</v>
      </c>
      <c r="R20" s="62">
        <f>R21+R22</f>
        <v>1697.3</v>
      </c>
      <c r="S20" s="18">
        <f t="shared" ref="S20:S21" si="2">S21</f>
        <v>0</v>
      </c>
      <c r="T20" s="62">
        <f t="shared" ref="T20:U20" si="3">T21+T22</f>
        <v>1697.3</v>
      </c>
      <c r="U20" s="63">
        <f t="shared" si="3"/>
        <v>1697.3</v>
      </c>
    </row>
    <row r="21" spans="1:21" ht="47.25" x14ac:dyDescent="0.25">
      <c r="A21" s="3"/>
      <c r="B21" s="134">
        <v>100</v>
      </c>
      <c r="C21" s="134"/>
      <c r="D21" s="4">
        <v>102</v>
      </c>
      <c r="E21" s="132"/>
      <c r="F21" s="132"/>
      <c r="G21" s="132"/>
      <c r="H21" s="4" t="s">
        <v>12</v>
      </c>
      <c r="I21" s="133"/>
      <c r="J21" s="133"/>
      <c r="K21" s="5">
        <v>120</v>
      </c>
      <c r="L21" s="64" t="s">
        <v>208</v>
      </c>
      <c r="M21" s="121">
        <v>657</v>
      </c>
      <c r="N21" s="59">
        <v>1</v>
      </c>
      <c r="O21" s="59">
        <v>2</v>
      </c>
      <c r="P21" s="60" t="s">
        <v>117</v>
      </c>
      <c r="Q21" s="61">
        <v>121</v>
      </c>
      <c r="R21" s="62">
        <v>1303.5999999999999</v>
      </c>
      <c r="S21" s="18">
        <f t="shared" si="2"/>
        <v>0</v>
      </c>
      <c r="T21" s="62">
        <v>1303.5999999999999</v>
      </c>
      <c r="U21" s="63">
        <v>1303.5999999999999</v>
      </c>
    </row>
    <row r="22" spans="1:21" ht="63" x14ac:dyDescent="0.25">
      <c r="A22" s="3"/>
      <c r="B22" s="22">
        <v>1</v>
      </c>
      <c r="C22" s="29">
        <v>102</v>
      </c>
      <c r="D22" s="29">
        <v>102</v>
      </c>
      <c r="E22" s="23" t="s">
        <v>14</v>
      </c>
      <c r="F22" s="23" t="s">
        <v>14</v>
      </c>
      <c r="G22" s="23" t="s">
        <v>12</v>
      </c>
      <c r="H22" s="29" t="s">
        <v>12</v>
      </c>
      <c r="I22" s="24"/>
      <c r="J22" s="24"/>
      <c r="K22" s="1">
        <v>120</v>
      </c>
      <c r="L22" s="65" t="s">
        <v>209</v>
      </c>
      <c r="M22" s="121">
        <v>657</v>
      </c>
      <c r="N22" s="59">
        <v>1</v>
      </c>
      <c r="O22" s="59">
        <v>2</v>
      </c>
      <c r="P22" s="60" t="s">
        <v>117</v>
      </c>
      <c r="Q22" s="61">
        <v>129</v>
      </c>
      <c r="R22" s="62">
        <v>393.7</v>
      </c>
      <c r="S22" s="7"/>
      <c r="T22" s="62">
        <v>393.7</v>
      </c>
      <c r="U22" s="63">
        <v>393.7</v>
      </c>
    </row>
    <row r="23" spans="1:21" ht="78.75" x14ac:dyDescent="0.25">
      <c r="A23" s="3"/>
      <c r="B23" s="22"/>
      <c r="C23" s="29"/>
      <c r="D23" s="30"/>
      <c r="E23" s="23"/>
      <c r="F23" s="23"/>
      <c r="G23" s="23"/>
      <c r="H23" s="4"/>
      <c r="I23" s="24"/>
      <c r="J23" s="24"/>
      <c r="K23" s="5"/>
      <c r="L23" s="43" t="s">
        <v>172</v>
      </c>
      <c r="M23" s="121">
        <v>657</v>
      </c>
      <c r="N23" s="66">
        <v>1</v>
      </c>
      <c r="O23" s="66">
        <v>2</v>
      </c>
      <c r="P23" s="40" t="s">
        <v>238</v>
      </c>
      <c r="Q23" s="67">
        <v>0</v>
      </c>
      <c r="R23" s="68">
        <f>R24+R25</f>
        <v>2694.7999999999997</v>
      </c>
      <c r="S23" s="18">
        <f t="shared" ref="S23:S24" si="4">S24</f>
        <v>0</v>
      </c>
      <c r="T23" s="68">
        <f t="shared" ref="T23:U23" si="5">T24+T25</f>
        <v>2694.7999999999997</v>
      </c>
      <c r="U23" s="63">
        <f t="shared" si="5"/>
        <v>2694.7999999999997</v>
      </c>
    </row>
    <row r="24" spans="1:21" ht="47.25" x14ac:dyDescent="0.25">
      <c r="A24" s="3"/>
      <c r="B24" s="22"/>
      <c r="C24" s="29"/>
      <c r="D24" s="30"/>
      <c r="E24" s="23"/>
      <c r="F24" s="23"/>
      <c r="G24" s="23"/>
      <c r="H24" s="4"/>
      <c r="I24" s="24"/>
      <c r="J24" s="24"/>
      <c r="K24" s="5"/>
      <c r="L24" s="41" t="s">
        <v>208</v>
      </c>
      <c r="M24" s="121">
        <v>657</v>
      </c>
      <c r="N24" s="69">
        <v>1</v>
      </c>
      <c r="O24" s="66">
        <v>2</v>
      </c>
      <c r="P24" s="70" t="s">
        <v>238</v>
      </c>
      <c r="Q24" s="71">
        <v>121</v>
      </c>
      <c r="R24" s="68">
        <v>2069.6999999999998</v>
      </c>
      <c r="S24" s="18">
        <f t="shared" si="4"/>
        <v>0</v>
      </c>
      <c r="T24" s="68">
        <v>2069.6999999999998</v>
      </c>
      <c r="U24" s="63">
        <v>2069.6999999999998</v>
      </c>
    </row>
    <row r="25" spans="1:21" ht="63" x14ac:dyDescent="0.25">
      <c r="A25" s="3"/>
      <c r="B25" s="22"/>
      <c r="C25" s="29"/>
      <c r="D25" s="30"/>
      <c r="E25" s="23"/>
      <c r="F25" s="23"/>
      <c r="G25" s="23"/>
      <c r="H25" s="4"/>
      <c r="I25" s="24"/>
      <c r="J25" s="24"/>
      <c r="K25" s="5"/>
      <c r="L25" s="65" t="s">
        <v>209</v>
      </c>
      <c r="M25" s="121">
        <v>657</v>
      </c>
      <c r="N25" s="69">
        <v>1</v>
      </c>
      <c r="O25" s="66">
        <v>2</v>
      </c>
      <c r="P25" s="70" t="s">
        <v>238</v>
      </c>
      <c r="Q25" s="72">
        <v>129</v>
      </c>
      <c r="R25" s="73">
        <v>625.1</v>
      </c>
      <c r="S25" s="7"/>
      <c r="T25" s="73">
        <v>625.1</v>
      </c>
      <c r="U25" s="63">
        <v>625.1</v>
      </c>
    </row>
    <row r="26" spans="1:21" ht="63" x14ac:dyDescent="0.25">
      <c r="A26" s="3"/>
      <c r="B26" s="22"/>
      <c r="C26" s="29">
        <v>103</v>
      </c>
      <c r="D26" s="30">
        <v>103</v>
      </c>
      <c r="E26" s="132"/>
      <c r="F26" s="132"/>
      <c r="G26" s="132"/>
      <c r="H26" s="4" t="s">
        <v>15</v>
      </c>
      <c r="I26" s="133"/>
      <c r="J26" s="133"/>
      <c r="K26" s="5">
        <v>850</v>
      </c>
      <c r="L26" s="41" t="s">
        <v>16</v>
      </c>
      <c r="M26" s="121">
        <v>657</v>
      </c>
      <c r="N26" s="74">
        <v>1</v>
      </c>
      <c r="O26" s="74">
        <v>3</v>
      </c>
      <c r="P26" s="70" t="s">
        <v>163</v>
      </c>
      <c r="Q26" s="72">
        <v>0</v>
      </c>
      <c r="R26" s="73">
        <f>R27</f>
        <v>5</v>
      </c>
      <c r="S26" s="18">
        <f t="shared" ref="S26:U27" si="6">S27</f>
        <v>60.3</v>
      </c>
      <c r="T26" s="73">
        <f t="shared" si="6"/>
        <v>15</v>
      </c>
      <c r="U26" s="63">
        <f t="shared" si="6"/>
        <v>28.8</v>
      </c>
    </row>
    <row r="27" spans="1:21" ht="47.25" x14ac:dyDescent="0.25">
      <c r="A27" s="3"/>
      <c r="B27" s="134" t="s">
        <v>17</v>
      </c>
      <c r="C27" s="134"/>
      <c r="D27" s="4">
        <v>103</v>
      </c>
      <c r="E27" s="132"/>
      <c r="F27" s="132"/>
      <c r="G27" s="132"/>
      <c r="H27" s="4" t="s">
        <v>17</v>
      </c>
      <c r="I27" s="133"/>
      <c r="J27" s="133"/>
      <c r="K27" s="5">
        <v>120</v>
      </c>
      <c r="L27" s="48" t="s">
        <v>171</v>
      </c>
      <c r="M27" s="121">
        <v>657</v>
      </c>
      <c r="N27" s="75">
        <v>1</v>
      </c>
      <c r="O27" s="75">
        <v>3</v>
      </c>
      <c r="P27" s="76" t="s">
        <v>116</v>
      </c>
      <c r="Q27" s="77">
        <v>0</v>
      </c>
      <c r="R27" s="78">
        <f>R28</f>
        <v>5</v>
      </c>
      <c r="S27" s="18">
        <f t="shared" ref="S27" si="7">S28+S30</f>
        <v>60.3</v>
      </c>
      <c r="T27" s="78">
        <f t="shared" si="6"/>
        <v>15</v>
      </c>
      <c r="U27" s="63">
        <f t="shared" si="6"/>
        <v>28.8</v>
      </c>
    </row>
    <row r="28" spans="1:21" ht="78.75" x14ac:dyDescent="0.25">
      <c r="A28" s="3"/>
      <c r="B28" s="145">
        <v>100</v>
      </c>
      <c r="C28" s="146"/>
      <c r="D28" s="4">
        <v>103</v>
      </c>
      <c r="E28" s="147"/>
      <c r="F28" s="148"/>
      <c r="G28" s="149"/>
      <c r="H28" s="4" t="s">
        <v>17</v>
      </c>
      <c r="I28" s="150"/>
      <c r="J28" s="151"/>
      <c r="K28" s="5">
        <v>120</v>
      </c>
      <c r="L28" s="41" t="s">
        <v>210</v>
      </c>
      <c r="M28" s="121">
        <v>657</v>
      </c>
      <c r="N28" s="66">
        <v>1</v>
      </c>
      <c r="O28" s="66">
        <v>3</v>
      </c>
      <c r="P28" s="70" t="s">
        <v>118</v>
      </c>
      <c r="Q28" s="71">
        <v>0</v>
      </c>
      <c r="R28" s="68">
        <f>R29+R30</f>
        <v>5</v>
      </c>
      <c r="S28" s="18">
        <f t="shared" ref="S28" si="8">S29</f>
        <v>0</v>
      </c>
      <c r="T28" s="68">
        <f t="shared" ref="T28:U28" si="9">T29+T30</f>
        <v>15</v>
      </c>
      <c r="U28" s="63">
        <f t="shared" si="9"/>
        <v>28.8</v>
      </c>
    </row>
    <row r="29" spans="1:21" ht="47.25" x14ac:dyDescent="0.25">
      <c r="A29" s="3"/>
      <c r="B29" s="22">
        <v>1</v>
      </c>
      <c r="C29" s="29">
        <v>103</v>
      </c>
      <c r="D29" s="29">
        <v>103</v>
      </c>
      <c r="E29" s="23" t="s">
        <v>18</v>
      </c>
      <c r="F29" s="23" t="s">
        <v>18</v>
      </c>
      <c r="G29" s="23" t="s">
        <v>17</v>
      </c>
      <c r="H29" s="29" t="s">
        <v>17</v>
      </c>
      <c r="I29" s="24"/>
      <c r="J29" s="24"/>
      <c r="K29" s="1">
        <v>120</v>
      </c>
      <c r="L29" s="47" t="s">
        <v>211</v>
      </c>
      <c r="M29" s="121">
        <v>657</v>
      </c>
      <c r="N29" s="59">
        <v>1</v>
      </c>
      <c r="O29" s="59">
        <v>3</v>
      </c>
      <c r="P29" s="70" t="s">
        <v>118</v>
      </c>
      <c r="Q29" s="79">
        <v>122</v>
      </c>
      <c r="R29" s="62">
        <v>5</v>
      </c>
      <c r="S29" s="7"/>
      <c r="T29" s="62">
        <v>10</v>
      </c>
      <c r="U29" s="63">
        <v>23.8</v>
      </c>
    </row>
    <row r="30" spans="1:21" ht="47.25" x14ac:dyDescent="0.25">
      <c r="A30" s="3"/>
      <c r="B30" s="134">
        <v>200</v>
      </c>
      <c r="C30" s="134"/>
      <c r="D30" s="4">
        <v>103</v>
      </c>
      <c r="E30" s="132"/>
      <c r="F30" s="132"/>
      <c r="G30" s="132"/>
      <c r="H30" s="4" t="s">
        <v>15</v>
      </c>
      <c r="I30" s="133"/>
      <c r="J30" s="133"/>
      <c r="K30" s="5">
        <v>240</v>
      </c>
      <c r="L30" s="41" t="s">
        <v>212</v>
      </c>
      <c r="M30" s="121">
        <v>657</v>
      </c>
      <c r="N30" s="59">
        <v>1</v>
      </c>
      <c r="O30" s="59">
        <v>3</v>
      </c>
      <c r="P30" s="70" t="s">
        <v>118</v>
      </c>
      <c r="Q30" s="79">
        <v>244</v>
      </c>
      <c r="R30" s="62">
        <v>0</v>
      </c>
      <c r="S30" s="18">
        <f t="shared" ref="S30" si="10">S31</f>
        <v>60.3</v>
      </c>
      <c r="T30" s="62">
        <v>5</v>
      </c>
      <c r="U30" s="63">
        <v>5</v>
      </c>
    </row>
    <row r="31" spans="1:21" ht="63" x14ac:dyDescent="0.25">
      <c r="A31" s="3"/>
      <c r="B31" s="22">
        <v>1</v>
      </c>
      <c r="C31" s="29">
        <v>103</v>
      </c>
      <c r="D31" s="29">
        <v>103</v>
      </c>
      <c r="E31" s="23" t="s">
        <v>18</v>
      </c>
      <c r="F31" s="23" t="s">
        <v>18</v>
      </c>
      <c r="G31" s="23" t="s">
        <v>15</v>
      </c>
      <c r="H31" s="29" t="s">
        <v>15</v>
      </c>
      <c r="I31" s="24"/>
      <c r="J31" s="24"/>
      <c r="K31" s="1">
        <v>240</v>
      </c>
      <c r="L31" s="44" t="s">
        <v>22</v>
      </c>
      <c r="M31" s="121">
        <v>657</v>
      </c>
      <c r="N31" s="59">
        <v>1</v>
      </c>
      <c r="O31" s="59">
        <v>4</v>
      </c>
      <c r="P31" s="70" t="s">
        <v>163</v>
      </c>
      <c r="Q31" s="61">
        <v>0</v>
      </c>
      <c r="R31" s="62">
        <f>R32</f>
        <v>6598.7619999999997</v>
      </c>
      <c r="S31" s="18">
        <v>60.3</v>
      </c>
      <c r="T31" s="62">
        <f t="shared" ref="T31:U31" si="11">T32</f>
        <v>5819.3620000000001</v>
      </c>
      <c r="U31" s="63">
        <f t="shared" si="11"/>
        <v>5849.3620000000001</v>
      </c>
    </row>
    <row r="32" spans="1:21" ht="47.25" x14ac:dyDescent="0.25">
      <c r="A32" s="3"/>
      <c r="B32" s="22"/>
      <c r="C32" s="29">
        <v>104</v>
      </c>
      <c r="D32" s="30">
        <v>104</v>
      </c>
      <c r="E32" s="132"/>
      <c r="F32" s="132"/>
      <c r="G32" s="132"/>
      <c r="H32" s="4" t="s">
        <v>21</v>
      </c>
      <c r="I32" s="133"/>
      <c r="J32" s="133"/>
      <c r="K32" s="5">
        <v>240</v>
      </c>
      <c r="L32" s="44" t="s">
        <v>171</v>
      </c>
      <c r="M32" s="121">
        <v>657</v>
      </c>
      <c r="N32" s="59">
        <v>1</v>
      </c>
      <c r="O32" s="59">
        <v>4</v>
      </c>
      <c r="P32" s="76" t="s">
        <v>116</v>
      </c>
      <c r="Q32" s="61">
        <v>0</v>
      </c>
      <c r="R32" s="62">
        <f>R33+R37</f>
        <v>6598.7619999999997</v>
      </c>
      <c r="S32" s="18">
        <f t="shared" ref="S32" si="12">S33</f>
        <v>0</v>
      </c>
      <c r="T32" s="62">
        <f>T33+T37</f>
        <v>5819.3620000000001</v>
      </c>
      <c r="U32" s="63">
        <f>U33+U37</f>
        <v>5849.3620000000001</v>
      </c>
    </row>
    <row r="33" spans="1:21" ht="94.5" x14ac:dyDescent="0.25">
      <c r="A33" s="3"/>
      <c r="B33" s="134" t="s">
        <v>23</v>
      </c>
      <c r="C33" s="134"/>
      <c r="D33" s="4">
        <v>104</v>
      </c>
      <c r="E33" s="132"/>
      <c r="F33" s="132"/>
      <c r="G33" s="132"/>
      <c r="H33" s="4" t="s">
        <v>23</v>
      </c>
      <c r="I33" s="133"/>
      <c r="J33" s="133"/>
      <c r="K33" s="5">
        <v>120</v>
      </c>
      <c r="L33" s="43" t="s">
        <v>173</v>
      </c>
      <c r="M33" s="121">
        <v>657</v>
      </c>
      <c r="N33" s="66">
        <v>1</v>
      </c>
      <c r="O33" s="66">
        <v>4</v>
      </c>
      <c r="P33" s="70" t="s">
        <v>118</v>
      </c>
      <c r="Q33" s="67">
        <v>0</v>
      </c>
      <c r="R33" s="68">
        <f>R34+R35+R36</f>
        <v>5915.3620000000001</v>
      </c>
      <c r="S33" s="18">
        <f t="shared" ref="S33" si="13">S34+S36+S38</f>
        <v>0</v>
      </c>
      <c r="T33" s="68">
        <f>T34+T35+T36</f>
        <v>5819.3620000000001</v>
      </c>
      <c r="U33" s="63">
        <f>U34+U35+U36</f>
        <v>5849.3620000000001</v>
      </c>
    </row>
    <row r="34" spans="1:21" ht="47.25" x14ac:dyDescent="0.25">
      <c r="A34" s="3"/>
      <c r="B34" s="134">
        <v>100</v>
      </c>
      <c r="C34" s="134"/>
      <c r="D34" s="4">
        <v>104</v>
      </c>
      <c r="E34" s="132"/>
      <c r="F34" s="132"/>
      <c r="G34" s="132"/>
      <c r="H34" s="4" t="s">
        <v>23</v>
      </c>
      <c r="I34" s="133"/>
      <c r="J34" s="133"/>
      <c r="K34" s="5">
        <v>120</v>
      </c>
      <c r="L34" s="64" t="s">
        <v>208</v>
      </c>
      <c r="M34" s="121">
        <v>657</v>
      </c>
      <c r="N34" s="80">
        <v>1</v>
      </c>
      <c r="O34" s="75">
        <v>4</v>
      </c>
      <c r="P34" s="70" t="s">
        <v>118</v>
      </c>
      <c r="Q34" s="77">
        <v>121</v>
      </c>
      <c r="R34" s="78">
        <v>4531</v>
      </c>
      <c r="S34" s="18">
        <f t="shared" ref="S34" si="14">S35</f>
        <v>0</v>
      </c>
      <c r="T34" s="78">
        <v>4531</v>
      </c>
      <c r="U34" s="63">
        <v>4531</v>
      </c>
    </row>
    <row r="35" spans="1:21" ht="47.25" x14ac:dyDescent="0.25">
      <c r="A35" s="3"/>
      <c r="B35" s="22">
        <v>1</v>
      </c>
      <c r="C35" s="29">
        <v>104</v>
      </c>
      <c r="D35" s="29">
        <v>104</v>
      </c>
      <c r="E35" s="23" t="s">
        <v>14</v>
      </c>
      <c r="F35" s="23" t="s">
        <v>14</v>
      </c>
      <c r="G35" s="23" t="s">
        <v>23</v>
      </c>
      <c r="H35" s="29" t="s">
        <v>23</v>
      </c>
      <c r="I35" s="24"/>
      <c r="J35" s="24"/>
      <c r="K35" s="1">
        <v>120</v>
      </c>
      <c r="L35" s="41" t="s">
        <v>211</v>
      </c>
      <c r="M35" s="121">
        <v>657</v>
      </c>
      <c r="N35" s="69">
        <v>1</v>
      </c>
      <c r="O35" s="66">
        <v>4</v>
      </c>
      <c r="P35" s="70" t="s">
        <v>118</v>
      </c>
      <c r="Q35" s="71">
        <v>122</v>
      </c>
      <c r="R35" s="68">
        <v>16</v>
      </c>
      <c r="S35" s="7"/>
      <c r="T35" s="68">
        <v>20</v>
      </c>
      <c r="U35" s="63">
        <v>50</v>
      </c>
    </row>
    <row r="36" spans="1:21" ht="63" x14ac:dyDescent="0.25">
      <c r="A36" s="3"/>
      <c r="B36" s="134">
        <v>200</v>
      </c>
      <c r="C36" s="134"/>
      <c r="D36" s="4">
        <v>104</v>
      </c>
      <c r="E36" s="132"/>
      <c r="F36" s="132"/>
      <c r="G36" s="132"/>
      <c r="H36" s="4" t="s">
        <v>24</v>
      </c>
      <c r="I36" s="133"/>
      <c r="J36" s="133"/>
      <c r="K36" s="5">
        <v>240</v>
      </c>
      <c r="L36" s="65" t="s">
        <v>209</v>
      </c>
      <c r="M36" s="121">
        <v>657</v>
      </c>
      <c r="N36" s="69">
        <v>1</v>
      </c>
      <c r="O36" s="66">
        <v>4</v>
      </c>
      <c r="P36" s="70" t="s">
        <v>118</v>
      </c>
      <c r="Q36" s="79">
        <v>129</v>
      </c>
      <c r="R36" s="62">
        <v>1368.3620000000001</v>
      </c>
      <c r="S36" s="18">
        <f t="shared" ref="S36" si="15">S37</f>
        <v>0</v>
      </c>
      <c r="T36" s="62">
        <v>1268.3620000000001</v>
      </c>
      <c r="U36" s="63">
        <v>1268.3620000000001</v>
      </c>
    </row>
    <row r="37" spans="1:21" ht="126" x14ac:dyDescent="0.25">
      <c r="A37" s="3"/>
      <c r="B37" s="22">
        <v>1</v>
      </c>
      <c r="C37" s="29">
        <v>104</v>
      </c>
      <c r="D37" s="29">
        <v>104</v>
      </c>
      <c r="E37" s="23" t="s">
        <v>14</v>
      </c>
      <c r="F37" s="23" t="s">
        <v>14</v>
      </c>
      <c r="G37" s="23" t="s">
        <v>24</v>
      </c>
      <c r="H37" s="29" t="s">
        <v>24</v>
      </c>
      <c r="I37" s="24"/>
      <c r="J37" s="24"/>
      <c r="K37" s="1">
        <v>240</v>
      </c>
      <c r="L37" s="65" t="s">
        <v>174</v>
      </c>
      <c r="M37" s="121">
        <v>657</v>
      </c>
      <c r="N37" s="59">
        <v>1</v>
      </c>
      <c r="O37" s="59">
        <v>4</v>
      </c>
      <c r="P37" s="70" t="s">
        <v>119</v>
      </c>
      <c r="Q37" s="79">
        <v>540</v>
      </c>
      <c r="R37" s="62">
        <v>683.4</v>
      </c>
      <c r="S37" s="7"/>
      <c r="T37" s="62">
        <v>0</v>
      </c>
      <c r="U37" s="63">
        <v>0</v>
      </c>
    </row>
    <row r="38" spans="1:21" ht="15.75" x14ac:dyDescent="0.25">
      <c r="A38" s="3"/>
      <c r="B38" s="134" t="s">
        <v>21</v>
      </c>
      <c r="C38" s="134"/>
      <c r="D38" s="4">
        <v>104</v>
      </c>
      <c r="E38" s="132"/>
      <c r="F38" s="132"/>
      <c r="G38" s="132"/>
      <c r="H38" s="4" t="s">
        <v>21</v>
      </c>
      <c r="I38" s="133"/>
      <c r="J38" s="133"/>
      <c r="K38" s="5">
        <v>240</v>
      </c>
      <c r="L38" s="41" t="s">
        <v>175</v>
      </c>
      <c r="M38" s="121">
        <v>657</v>
      </c>
      <c r="N38" s="59">
        <v>1</v>
      </c>
      <c r="O38" s="59">
        <v>7</v>
      </c>
      <c r="P38" s="70" t="s">
        <v>121</v>
      </c>
      <c r="Q38" s="79"/>
      <c r="R38" s="62">
        <f>R39</f>
        <v>3067.57</v>
      </c>
      <c r="S38" s="18">
        <f t="shared" ref="S38" si="16">S39</f>
        <v>0</v>
      </c>
      <c r="T38" s="62"/>
      <c r="U38" s="63"/>
    </row>
    <row r="39" spans="1:21" ht="31.5" x14ac:dyDescent="0.25">
      <c r="A39" s="3"/>
      <c r="B39" s="134">
        <v>200</v>
      </c>
      <c r="C39" s="134"/>
      <c r="D39" s="4">
        <v>104</v>
      </c>
      <c r="E39" s="132"/>
      <c r="F39" s="132"/>
      <c r="G39" s="132"/>
      <c r="H39" s="4" t="s">
        <v>21</v>
      </c>
      <c r="I39" s="133"/>
      <c r="J39" s="133"/>
      <c r="K39" s="5">
        <v>240</v>
      </c>
      <c r="L39" s="41" t="s">
        <v>19</v>
      </c>
      <c r="M39" s="121">
        <v>657</v>
      </c>
      <c r="N39" s="59">
        <v>1</v>
      </c>
      <c r="O39" s="59">
        <v>7</v>
      </c>
      <c r="P39" s="70" t="s">
        <v>121</v>
      </c>
      <c r="Q39" s="79">
        <v>200</v>
      </c>
      <c r="R39" s="62">
        <f>R40</f>
        <v>3067.57</v>
      </c>
      <c r="S39" s="7"/>
      <c r="T39" s="62">
        <v>0</v>
      </c>
      <c r="U39" s="63">
        <v>0</v>
      </c>
    </row>
    <row r="40" spans="1:21" ht="47.25" x14ac:dyDescent="0.25">
      <c r="A40" s="3"/>
      <c r="B40" s="22"/>
      <c r="C40" s="29">
        <v>111</v>
      </c>
      <c r="D40" s="30">
        <v>111</v>
      </c>
      <c r="E40" s="132"/>
      <c r="F40" s="132"/>
      <c r="G40" s="132"/>
      <c r="H40" s="4" t="s">
        <v>27</v>
      </c>
      <c r="I40" s="133"/>
      <c r="J40" s="133"/>
      <c r="K40" s="5">
        <v>870</v>
      </c>
      <c r="L40" s="41" t="s">
        <v>20</v>
      </c>
      <c r="M40" s="121">
        <v>657</v>
      </c>
      <c r="N40" s="59">
        <v>1</v>
      </c>
      <c r="O40" s="59">
        <v>7</v>
      </c>
      <c r="P40" s="70" t="s">
        <v>121</v>
      </c>
      <c r="Q40" s="79">
        <v>240</v>
      </c>
      <c r="R40" s="62">
        <v>3067.57</v>
      </c>
      <c r="S40" s="18">
        <f t="shared" ref="S40:U43" si="17">S41</f>
        <v>0</v>
      </c>
      <c r="T40" s="62">
        <v>0</v>
      </c>
      <c r="U40" s="63">
        <v>0</v>
      </c>
    </row>
    <row r="41" spans="1:21" ht="15.75" x14ac:dyDescent="0.25">
      <c r="A41" s="3"/>
      <c r="B41" s="134" t="s">
        <v>29</v>
      </c>
      <c r="C41" s="134"/>
      <c r="D41" s="4">
        <v>111</v>
      </c>
      <c r="E41" s="132"/>
      <c r="F41" s="132"/>
      <c r="G41" s="132"/>
      <c r="H41" s="4" t="s">
        <v>27</v>
      </c>
      <c r="I41" s="133"/>
      <c r="J41" s="133"/>
      <c r="K41" s="5">
        <v>870</v>
      </c>
      <c r="L41" s="43" t="s">
        <v>28</v>
      </c>
      <c r="M41" s="121">
        <v>657</v>
      </c>
      <c r="N41" s="66">
        <v>1</v>
      </c>
      <c r="O41" s="66">
        <v>11</v>
      </c>
      <c r="P41" s="70" t="s">
        <v>163</v>
      </c>
      <c r="Q41" s="67">
        <v>0</v>
      </c>
      <c r="R41" s="68">
        <f>R42</f>
        <v>100</v>
      </c>
      <c r="S41" s="18">
        <f t="shared" si="17"/>
        <v>0</v>
      </c>
      <c r="T41" s="68">
        <f t="shared" si="17"/>
        <v>100</v>
      </c>
      <c r="U41" s="63">
        <f t="shared" si="17"/>
        <v>100</v>
      </c>
    </row>
    <row r="42" spans="1:21" ht="47.25" x14ac:dyDescent="0.25">
      <c r="A42" s="3"/>
      <c r="B42" s="134" t="s">
        <v>27</v>
      </c>
      <c r="C42" s="134"/>
      <c r="D42" s="4">
        <v>111</v>
      </c>
      <c r="E42" s="132"/>
      <c r="F42" s="132"/>
      <c r="G42" s="132"/>
      <c r="H42" s="4" t="s">
        <v>27</v>
      </c>
      <c r="I42" s="133"/>
      <c r="J42" s="133"/>
      <c r="K42" s="5">
        <v>870</v>
      </c>
      <c r="L42" s="44" t="s">
        <v>213</v>
      </c>
      <c r="M42" s="121">
        <v>657</v>
      </c>
      <c r="N42" s="59">
        <v>1</v>
      </c>
      <c r="O42" s="59">
        <v>11</v>
      </c>
      <c r="P42" s="60" t="s">
        <v>239</v>
      </c>
      <c r="Q42" s="61">
        <v>0</v>
      </c>
      <c r="R42" s="62">
        <f>R43</f>
        <v>100</v>
      </c>
      <c r="S42" s="18">
        <f t="shared" si="17"/>
        <v>0</v>
      </c>
      <c r="T42" s="62">
        <f t="shared" si="17"/>
        <v>100</v>
      </c>
      <c r="U42" s="63">
        <f t="shared" si="17"/>
        <v>100</v>
      </c>
    </row>
    <row r="43" spans="1:21" ht="15.75" x14ac:dyDescent="0.25">
      <c r="A43" s="3"/>
      <c r="B43" s="134">
        <v>800</v>
      </c>
      <c r="C43" s="134"/>
      <c r="D43" s="4">
        <v>111</v>
      </c>
      <c r="E43" s="132"/>
      <c r="F43" s="132"/>
      <c r="G43" s="132"/>
      <c r="H43" s="4" t="s">
        <v>27</v>
      </c>
      <c r="I43" s="133"/>
      <c r="J43" s="133"/>
      <c r="K43" s="5">
        <v>870</v>
      </c>
      <c r="L43" s="43" t="s">
        <v>30</v>
      </c>
      <c r="M43" s="121">
        <v>657</v>
      </c>
      <c r="N43" s="66">
        <v>1</v>
      </c>
      <c r="O43" s="66">
        <v>11</v>
      </c>
      <c r="P43" s="40" t="s">
        <v>120</v>
      </c>
      <c r="Q43" s="67">
        <v>0</v>
      </c>
      <c r="R43" s="68">
        <f>R44</f>
        <v>100</v>
      </c>
      <c r="S43" s="18">
        <f t="shared" si="17"/>
        <v>0</v>
      </c>
      <c r="T43" s="68">
        <f t="shared" si="17"/>
        <v>100</v>
      </c>
      <c r="U43" s="63">
        <f t="shared" si="17"/>
        <v>100</v>
      </c>
    </row>
    <row r="44" spans="1:21" ht="15.75" x14ac:dyDescent="0.25">
      <c r="A44" s="3"/>
      <c r="B44" s="22">
        <v>1</v>
      </c>
      <c r="C44" s="29">
        <v>111</v>
      </c>
      <c r="D44" s="29">
        <v>111</v>
      </c>
      <c r="E44" s="23" t="s">
        <v>29</v>
      </c>
      <c r="F44" s="23" t="s">
        <v>29</v>
      </c>
      <c r="G44" s="23" t="s">
        <v>27</v>
      </c>
      <c r="H44" s="29" t="s">
        <v>27</v>
      </c>
      <c r="I44" s="24"/>
      <c r="J44" s="24"/>
      <c r="K44" s="1">
        <v>870</v>
      </c>
      <c r="L44" s="64" t="s">
        <v>31</v>
      </c>
      <c r="M44" s="121">
        <v>657</v>
      </c>
      <c r="N44" s="80">
        <v>1</v>
      </c>
      <c r="O44" s="75">
        <v>11</v>
      </c>
      <c r="P44" s="70" t="s">
        <v>120</v>
      </c>
      <c r="Q44" s="77">
        <v>870</v>
      </c>
      <c r="R44" s="78">
        <v>100</v>
      </c>
      <c r="S44" s="7"/>
      <c r="T44" s="78">
        <v>100</v>
      </c>
      <c r="U44" s="63">
        <v>100</v>
      </c>
    </row>
    <row r="45" spans="1:21" ht="15.75" x14ac:dyDescent="0.25">
      <c r="A45" s="3"/>
      <c r="B45" s="35"/>
      <c r="C45" s="32"/>
      <c r="D45" s="36"/>
      <c r="E45" s="33"/>
      <c r="F45" s="33"/>
      <c r="G45" s="33"/>
      <c r="H45" s="4"/>
      <c r="I45" s="34"/>
      <c r="J45" s="34"/>
      <c r="K45" s="5"/>
      <c r="L45" s="41" t="s">
        <v>214</v>
      </c>
      <c r="M45" s="121">
        <v>657</v>
      </c>
      <c r="N45" s="69">
        <v>1</v>
      </c>
      <c r="O45" s="69">
        <v>13</v>
      </c>
      <c r="P45" s="70" t="s">
        <v>159</v>
      </c>
      <c r="Q45" s="81"/>
      <c r="R45" s="63">
        <v>0</v>
      </c>
      <c r="S45" s="7"/>
      <c r="T45" s="63">
        <v>1863.415</v>
      </c>
      <c r="U45" s="63">
        <v>3676.828</v>
      </c>
    </row>
    <row r="46" spans="1:21" ht="15.75" x14ac:dyDescent="0.25">
      <c r="A46" s="3"/>
      <c r="B46" s="35"/>
      <c r="C46" s="32"/>
      <c r="D46" s="36"/>
      <c r="E46" s="33"/>
      <c r="F46" s="33"/>
      <c r="G46" s="33"/>
      <c r="H46" s="4"/>
      <c r="I46" s="34"/>
      <c r="J46" s="34"/>
      <c r="K46" s="5"/>
      <c r="L46" s="44" t="s">
        <v>32</v>
      </c>
      <c r="M46" s="121">
        <v>657</v>
      </c>
      <c r="N46" s="59">
        <v>1</v>
      </c>
      <c r="O46" s="59">
        <v>13</v>
      </c>
      <c r="P46" s="70" t="s">
        <v>163</v>
      </c>
      <c r="Q46" s="61">
        <v>0</v>
      </c>
      <c r="R46" s="62">
        <f>R47+R54+R57+R66</f>
        <v>13627.579000000002</v>
      </c>
      <c r="S46" s="18">
        <f t="shared" ref="S46" ca="1" si="18">S47+S56+S54</f>
        <v>0</v>
      </c>
      <c r="T46" s="62">
        <f>T47+T57+T54+T66+T68</f>
        <v>12197.465</v>
      </c>
      <c r="U46" s="63">
        <f>U47+U57+U54+U66+U68</f>
        <v>13031.204999999998</v>
      </c>
    </row>
    <row r="47" spans="1:21" ht="47.25" x14ac:dyDescent="0.25">
      <c r="A47" s="3"/>
      <c r="B47" s="22"/>
      <c r="C47" s="29">
        <v>113</v>
      </c>
      <c r="D47" s="30">
        <v>113</v>
      </c>
      <c r="E47" s="132"/>
      <c r="F47" s="132"/>
      <c r="G47" s="132"/>
      <c r="H47" s="4" t="s">
        <v>10</v>
      </c>
      <c r="I47" s="133"/>
      <c r="J47" s="133"/>
      <c r="K47" s="5">
        <v>610</v>
      </c>
      <c r="L47" s="44" t="s">
        <v>171</v>
      </c>
      <c r="M47" s="121">
        <v>657</v>
      </c>
      <c r="N47" s="59">
        <v>1</v>
      </c>
      <c r="O47" s="59">
        <v>13</v>
      </c>
      <c r="P47" s="60" t="s">
        <v>116</v>
      </c>
      <c r="Q47" s="61">
        <v>0</v>
      </c>
      <c r="R47" s="62">
        <f>R48</f>
        <v>127</v>
      </c>
      <c r="S47" s="18">
        <f t="shared" ref="S47" ca="1" si="19">S48+S50+S52</f>
        <v>0</v>
      </c>
      <c r="T47" s="62">
        <f>T48</f>
        <v>241</v>
      </c>
      <c r="U47" s="63">
        <f t="shared" ref="U47" si="20">U48</f>
        <v>241</v>
      </c>
    </row>
    <row r="48" spans="1:21" ht="78.75" x14ac:dyDescent="0.25">
      <c r="A48" s="3"/>
      <c r="B48" s="134" t="s">
        <v>33</v>
      </c>
      <c r="C48" s="134"/>
      <c r="D48" s="4">
        <v>113</v>
      </c>
      <c r="E48" s="132"/>
      <c r="F48" s="132"/>
      <c r="G48" s="132"/>
      <c r="H48" s="4" t="s">
        <v>34</v>
      </c>
      <c r="I48" s="133"/>
      <c r="J48" s="133"/>
      <c r="K48" s="5">
        <v>810</v>
      </c>
      <c r="L48" s="43" t="s">
        <v>215</v>
      </c>
      <c r="M48" s="121">
        <v>657</v>
      </c>
      <c r="N48" s="66">
        <v>1</v>
      </c>
      <c r="O48" s="66">
        <v>13</v>
      </c>
      <c r="P48" s="40" t="s">
        <v>121</v>
      </c>
      <c r="Q48" s="67">
        <v>0</v>
      </c>
      <c r="R48" s="68">
        <f>R49+R50+R51+R53+R52</f>
        <v>127</v>
      </c>
      <c r="S48" s="18">
        <f t="shared" ref="S48" ca="1" si="21">S49</f>
        <v>0</v>
      </c>
      <c r="T48" s="68">
        <f>T49+T50+T51+T53+T52</f>
        <v>241</v>
      </c>
      <c r="U48" s="63">
        <f>U49+U50+U51+U53+U52</f>
        <v>241</v>
      </c>
    </row>
    <row r="49" spans="1:21" ht="47.25" x14ac:dyDescent="0.25">
      <c r="A49" s="3"/>
      <c r="B49" s="134" t="s">
        <v>35</v>
      </c>
      <c r="C49" s="134"/>
      <c r="D49" s="4">
        <v>113</v>
      </c>
      <c r="E49" s="132"/>
      <c r="F49" s="132"/>
      <c r="G49" s="132"/>
      <c r="H49" s="4" t="s">
        <v>35</v>
      </c>
      <c r="I49" s="133"/>
      <c r="J49" s="133"/>
      <c r="K49" s="5">
        <v>320</v>
      </c>
      <c r="L49" s="41" t="s">
        <v>211</v>
      </c>
      <c r="M49" s="121">
        <v>657</v>
      </c>
      <c r="N49" s="66">
        <v>1</v>
      </c>
      <c r="O49" s="66">
        <v>13</v>
      </c>
      <c r="P49" s="70" t="s">
        <v>121</v>
      </c>
      <c r="Q49" s="71">
        <v>122</v>
      </c>
      <c r="R49" s="68">
        <v>0</v>
      </c>
      <c r="S49" s="18">
        <f t="shared" ref="S49:S50" ca="1" si="22">S50</f>
        <v>0</v>
      </c>
      <c r="T49" s="68">
        <v>0</v>
      </c>
      <c r="U49" s="63">
        <v>0</v>
      </c>
    </row>
    <row r="50" spans="1:21" ht="47.25" x14ac:dyDescent="0.25">
      <c r="A50" s="3"/>
      <c r="B50" s="29"/>
      <c r="C50" s="29"/>
      <c r="D50" s="4"/>
      <c r="E50" s="23"/>
      <c r="F50" s="23"/>
      <c r="G50" s="23"/>
      <c r="H50" s="4"/>
      <c r="I50" s="24"/>
      <c r="J50" s="24"/>
      <c r="K50" s="5"/>
      <c r="L50" s="41" t="s">
        <v>212</v>
      </c>
      <c r="M50" s="121">
        <v>657</v>
      </c>
      <c r="N50" s="69">
        <v>1</v>
      </c>
      <c r="O50" s="66">
        <v>13</v>
      </c>
      <c r="P50" s="70" t="s">
        <v>121</v>
      </c>
      <c r="Q50" s="71">
        <v>244</v>
      </c>
      <c r="R50" s="68">
        <v>105</v>
      </c>
      <c r="S50" s="18">
        <f t="shared" ca="1" si="22"/>
        <v>0</v>
      </c>
      <c r="T50" s="68">
        <v>220</v>
      </c>
      <c r="U50" s="63">
        <v>220</v>
      </c>
    </row>
    <row r="51" spans="1:21" ht="15.75" x14ac:dyDescent="0.25">
      <c r="A51" s="3"/>
      <c r="B51" s="134">
        <v>200</v>
      </c>
      <c r="C51" s="134"/>
      <c r="D51" s="4">
        <v>113</v>
      </c>
      <c r="E51" s="132"/>
      <c r="F51" s="132"/>
      <c r="G51" s="132"/>
      <c r="H51" s="4" t="s">
        <v>35</v>
      </c>
      <c r="I51" s="133"/>
      <c r="J51" s="133"/>
      <c r="K51" s="5">
        <v>240</v>
      </c>
      <c r="L51" s="82" t="s">
        <v>216</v>
      </c>
      <c r="M51" s="121">
        <v>657</v>
      </c>
      <c r="N51" s="83">
        <v>1</v>
      </c>
      <c r="O51" s="84">
        <v>13</v>
      </c>
      <c r="P51" s="85" t="s">
        <v>121</v>
      </c>
      <c r="Q51" s="86">
        <v>851</v>
      </c>
      <c r="R51" s="87">
        <v>0.5</v>
      </c>
      <c r="S51" s="18">
        <f t="shared" ref="S51:S52" ca="1" si="23">S52</f>
        <v>0</v>
      </c>
      <c r="T51" s="87">
        <v>0</v>
      </c>
      <c r="U51" s="88">
        <v>0</v>
      </c>
    </row>
    <row r="52" spans="1:21" ht="15.75" x14ac:dyDescent="0.25">
      <c r="A52" s="3"/>
      <c r="B52" s="22">
        <v>1</v>
      </c>
      <c r="C52" s="29">
        <v>113</v>
      </c>
      <c r="D52" s="29">
        <v>113</v>
      </c>
      <c r="E52" s="23" t="s">
        <v>33</v>
      </c>
      <c r="F52" s="23" t="s">
        <v>33</v>
      </c>
      <c r="G52" s="23" t="s">
        <v>35</v>
      </c>
      <c r="H52" s="29" t="s">
        <v>35</v>
      </c>
      <c r="I52" s="24"/>
      <c r="J52" s="24"/>
      <c r="K52" s="1">
        <v>240</v>
      </c>
      <c r="L52" s="82" t="s">
        <v>217</v>
      </c>
      <c r="M52" s="121">
        <v>657</v>
      </c>
      <c r="N52" s="83">
        <v>1</v>
      </c>
      <c r="O52" s="84">
        <v>13</v>
      </c>
      <c r="P52" s="85" t="s">
        <v>121</v>
      </c>
      <c r="Q52" s="86">
        <v>852</v>
      </c>
      <c r="R52" s="87">
        <v>6</v>
      </c>
      <c r="S52" s="18">
        <f t="shared" ca="1" si="23"/>
        <v>0</v>
      </c>
      <c r="T52" s="87">
        <v>6</v>
      </c>
      <c r="U52" s="88">
        <v>6</v>
      </c>
    </row>
    <row r="53" spans="1:21" ht="15.75" x14ac:dyDescent="0.25">
      <c r="A53" s="3"/>
      <c r="B53" s="22"/>
      <c r="C53" s="29"/>
      <c r="D53" s="4"/>
      <c r="E53" s="23"/>
      <c r="F53" s="23"/>
      <c r="G53" s="23"/>
      <c r="H53" s="4"/>
      <c r="I53" s="24"/>
      <c r="J53" s="24"/>
      <c r="K53" s="5"/>
      <c r="L53" s="82" t="s">
        <v>218</v>
      </c>
      <c r="M53" s="121">
        <v>657</v>
      </c>
      <c r="N53" s="83">
        <v>1</v>
      </c>
      <c r="O53" s="84">
        <v>13</v>
      </c>
      <c r="P53" s="85" t="s">
        <v>121</v>
      </c>
      <c r="Q53" s="86">
        <v>853</v>
      </c>
      <c r="R53" s="87">
        <v>15.5</v>
      </c>
      <c r="S53" s="18">
        <f t="shared" ref="S53:U55" ca="1" si="24">S54</f>
        <v>0</v>
      </c>
      <c r="T53" s="87">
        <v>15</v>
      </c>
      <c r="U53" s="88">
        <v>15</v>
      </c>
    </row>
    <row r="54" spans="1:21" ht="47.25" x14ac:dyDescent="0.25">
      <c r="A54" s="3"/>
      <c r="B54" s="22"/>
      <c r="C54" s="29"/>
      <c r="D54" s="4"/>
      <c r="E54" s="23"/>
      <c r="F54" s="23"/>
      <c r="G54" s="23"/>
      <c r="H54" s="4"/>
      <c r="I54" s="24"/>
      <c r="J54" s="24"/>
      <c r="K54" s="5"/>
      <c r="L54" s="42" t="s">
        <v>176</v>
      </c>
      <c r="M54" s="121">
        <v>657</v>
      </c>
      <c r="N54" s="69">
        <v>1</v>
      </c>
      <c r="O54" s="66">
        <v>13</v>
      </c>
      <c r="P54" s="70" t="s">
        <v>122</v>
      </c>
      <c r="Q54" s="61">
        <v>0</v>
      </c>
      <c r="R54" s="68">
        <f>R55</f>
        <v>29.437999999999999</v>
      </c>
      <c r="S54" s="18">
        <f t="shared" ca="1" si="24"/>
        <v>0</v>
      </c>
      <c r="T54" s="68">
        <f t="shared" si="24"/>
        <v>0</v>
      </c>
      <c r="U54" s="63">
        <f t="shared" si="24"/>
        <v>0</v>
      </c>
    </row>
    <row r="55" spans="1:21" ht="63" x14ac:dyDescent="0.25">
      <c r="A55" s="3"/>
      <c r="B55" s="22"/>
      <c r="C55" s="29"/>
      <c r="D55" s="4"/>
      <c r="E55" s="23"/>
      <c r="F55" s="23"/>
      <c r="G55" s="23"/>
      <c r="H55" s="4"/>
      <c r="I55" s="24"/>
      <c r="J55" s="24"/>
      <c r="K55" s="5"/>
      <c r="L55" s="41" t="s">
        <v>219</v>
      </c>
      <c r="M55" s="121">
        <v>657</v>
      </c>
      <c r="N55" s="69">
        <v>1</v>
      </c>
      <c r="O55" s="66">
        <v>13</v>
      </c>
      <c r="P55" s="89" t="s">
        <v>123</v>
      </c>
      <c r="Q55" s="61">
        <v>0</v>
      </c>
      <c r="R55" s="68">
        <f>R56</f>
        <v>29.437999999999999</v>
      </c>
      <c r="S55" s="18">
        <f t="shared" ref="S55" ca="1" si="25">S56</f>
        <v>0</v>
      </c>
      <c r="T55" s="68">
        <f t="shared" si="24"/>
        <v>0</v>
      </c>
      <c r="U55" s="63">
        <f t="shared" si="24"/>
        <v>0</v>
      </c>
    </row>
    <row r="56" spans="1:21" ht="47.25" x14ac:dyDescent="0.25">
      <c r="A56" s="3"/>
      <c r="B56" s="22"/>
      <c r="C56" s="29"/>
      <c r="D56" s="4"/>
      <c r="E56" s="23"/>
      <c r="F56" s="23"/>
      <c r="G56" s="23"/>
      <c r="H56" s="4"/>
      <c r="I56" s="24"/>
      <c r="J56" s="24"/>
      <c r="K56" s="5"/>
      <c r="L56" s="41" t="s">
        <v>212</v>
      </c>
      <c r="M56" s="121">
        <v>657</v>
      </c>
      <c r="N56" s="69">
        <v>1</v>
      </c>
      <c r="O56" s="66">
        <v>13</v>
      </c>
      <c r="P56" s="89" t="s">
        <v>123</v>
      </c>
      <c r="Q56" s="81">
        <v>244</v>
      </c>
      <c r="R56" s="68">
        <v>29.437999999999999</v>
      </c>
      <c r="S56" s="18">
        <f t="shared" ref="S56" ca="1" si="26">S57+S59+S61</f>
        <v>0</v>
      </c>
      <c r="T56" s="68">
        <v>0</v>
      </c>
      <c r="U56" s="63">
        <v>0</v>
      </c>
    </row>
    <row r="57" spans="1:21" ht="63" x14ac:dyDescent="0.25">
      <c r="A57" s="3"/>
      <c r="B57" s="134">
        <v>300</v>
      </c>
      <c r="C57" s="134"/>
      <c r="D57" s="4">
        <v>113</v>
      </c>
      <c r="E57" s="132"/>
      <c r="F57" s="132"/>
      <c r="G57" s="132"/>
      <c r="H57" s="4" t="s">
        <v>35</v>
      </c>
      <c r="I57" s="133"/>
      <c r="J57" s="133"/>
      <c r="K57" s="5">
        <v>320</v>
      </c>
      <c r="L57" s="45" t="s">
        <v>177</v>
      </c>
      <c r="M57" s="121">
        <v>657</v>
      </c>
      <c r="N57" s="69">
        <v>1</v>
      </c>
      <c r="O57" s="66">
        <v>13</v>
      </c>
      <c r="P57" s="70" t="s">
        <v>124</v>
      </c>
      <c r="Q57" s="71">
        <v>0</v>
      </c>
      <c r="R57" s="68">
        <f>R58</f>
        <v>13471.141000000001</v>
      </c>
      <c r="S57" s="18">
        <f t="shared" ref="S57" ca="1" si="27">S58</f>
        <v>0</v>
      </c>
      <c r="T57" s="68">
        <f>T58</f>
        <v>11855.465</v>
      </c>
      <c r="U57" s="63">
        <f>U58</f>
        <v>12083.204999999998</v>
      </c>
    </row>
    <row r="58" spans="1:21" ht="78.75" x14ac:dyDescent="0.25">
      <c r="A58" s="3"/>
      <c r="B58" s="29"/>
      <c r="C58" s="29"/>
      <c r="D58" s="4"/>
      <c r="E58" s="23"/>
      <c r="F58" s="23"/>
      <c r="G58" s="23"/>
      <c r="H58" s="4"/>
      <c r="I58" s="24"/>
      <c r="J58" s="24"/>
      <c r="K58" s="5"/>
      <c r="L58" s="45" t="s">
        <v>220</v>
      </c>
      <c r="M58" s="121">
        <v>657</v>
      </c>
      <c r="N58" s="69">
        <v>1</v>
      </c>
      <c r="O58" s="66">
        <v>13</v>
      </c>
      <c r="P58" s="70" t="s">
        <v>125</v>
      </c>
      <c r="Q58" s="71">
        <v>0</v>
      </c>
      <c r="R58" s="68">
        <f>R59+R60+R62+R63+R64+R61+R65</f>
        <v>13471.141000000001</v>
      </c>
      <c r="S58" s="18">
        <f t="shared" ref="S58:S59" ca="1" si="28">S59</f>
        <v>0</v>
      </c>
      <c r="T58" s="68">
        <f>T59+T60+T62+T63+T64+T61+T65</f>
        <v>11855.465</v>
      </c>
      <c r="U58" s="63">
        <f>U59+U60+U62+U63+U64+U61+U65</f>
        <v>12083.204999999998</v>
      </c>
    </row>
    <row r="59" spans="1:21" ht="47.25" x14ac:dyDescent="0.25">
      <c r="A59" s="3"/>
      <c r="B59" s="29"/>
      <c r="C59" s="29"/>
      <c r="D59" s="4"/>
      <c r="E59" s="23"/>
      <c r="F59" s="23"/>
      <c r="G59" s="23"/>
      <c r="H59" s="4"/>
      <c r="I59" s="24"/>
      <c r="J59" s="24"/>
      <c r="K59" s="5"/>
      <c r="L59" s="47" t="s">
        <v>221</v>
      </c>
      <c r="M59" s="121">
        <v>657</v>
      </c>
      <c r="N59" s="69">
        <v>1</v>
      </c>
      <c r="O59" s="66">
        <v>13</v>
      </c>
      <c r="P59" s="70" t="s">
        <v>125</v>
      </c>
      <c r="Q59" s="71">
        <v>111</v>
      </c>
      <c r="R59" s="68">
        <v>8341.5300000000007</v>
      </c>
      <c r="S59" s="18">
        <f t="shared" ca="1" si="28"/>
        <v>0</v>
      </c>
      <c r="T59" s="68">
        <v>7885.3339999999998</v>
      </c>
      <c r="U59" s="63">
        <v>7885.3339999999998</v>
      </c>
    </row>
    <row r="60" spans="1:21" ht="31.5" x14ac:dyDescent="0.25">
      <c r="A60" s="3"/>
      <c r="B60" s="22">
        <v>1</v>
      </c>
      <c r="C60" s="29">
        <v>113</v>
      </c>
      <c r="D60" s="29">
        <v>113</v>
      </c>
      <c r="E60" s="23" t="s">
        <v>33</v>
      </c>
      <c r="F60" s="23" t="s">
        <v>33</v>
      </c>
      <c r="G60" s="23" t="s">
        <v>35</v>
      </c>
      <c r="H60" s="29" t="s">
        <v>35</v>
      </c>
      <c r="I60" s="24"/>
      <c r="J60" s="24"/>
      <c r="K60" s="1">
        <v>320</v>
      </c>
      <c r="L60" s="41" t="s">
        <v>222</v>
      </c>
      <c r="M60" s="121">
        <v>657</v>
      </c>
      <c r="N60" s="69">
        <v>1</v>
      </c>
      <c r="O60" s="66">
        <v>13</v>
      </c>
      <c r="P60" s="70" t="s">
        <v>125</v>
      </c>
      <c r="Q60" s="71">
        <v>112</v>
      </c>
      <c r="R60" s="68">
        <v>10</v>
      </c>
      <c r="S60" s="18">
        <f t="shared" ref="S60:S61" ca="1" si="29">S61</f>
        <v>0</v>
      </c>
      <c r="T60" s="68">
        <v>10</v>
      </c>
      <c r="U60" s="63">
        <v>50</v>
      </c>
    </row>
    <row r="61" spans="1:21" ht="63" x14ac:dyDescent="0.25">
      <c r="A61" s="3"/>
      <c r="B61" s="134" t="s">
        <v>34</v>
      </c>
      <c r="C61" s="134"/>
      <c r="D61" s="4">
        <v>113</v>
      </c>
      <c r="E61" s="132"/>
      <c r="F61" s="132"/>
      <c r="G61" s="132"/>
      <c r="H61" s="4" t="s">
        <v>34</v>
      </c>
      <c r="I61" s="133"/>
      <c r="J61" s="133"/>
      <c r="K61" s="5">
        <v>810</v>
      </c>
      <c r="L61" s="41" t="s">
        <v>223</v>
      </c>
      <c r="M61" s="121">
        <v>657</v>
      </c>
      <c r="N61" s="69">
        <v>1</v>
      </c>
      <c r="O61" s="66">
        <v>13</v>
      </c>
      <c r="P61" s="70" t="s">
        <v>125</v>
      </c>
      <c r="Q61" s="71">
        <v>119</v>
      </c>
      <c r="R61" s="68">
        <v>2519.1419999999998</v>
      </c>
      <c r="S61" s="18">
        <f t="shared" ca="1" si="29"/>
        <v>0</v>
      </c>
      <c r="T61" s="68">
        <v>2381.3710000000001</v>
      </c>
      <c r="U61" s="63">
        <v>2381.3710000000001</v>
      </c>
    </row>
    <row r="62" spans="1:21" ht="31.5" x14ac:dyDescent="0.25">
      <c r="A62" s="3"/>
      <c r="B62" s="134">
        <v>300</v>
      </c>
      <c r="C62" s="134"/>
      <c r="D62" s="4">
        <v>113</v>
      </c>
      <c r="E62" s="132"/>
      <c r="F62" s="132"/>
      <c r="G62" s="132"/>
      <c r="H62" s="4" t="s">
        <v>34</v>
      </c>
      <c r="I62" s="133"/>
      <c r="J62" s="133"/>
      <c r="K62" s="5">
        <v>320</v>
      </c>
      <c r="L62" s="41" t="s">
        <v>224</v>
      </c>
      <c r="M62" s="121">
        <v>657</v>
      </c>
      <c r="N62" s="69">
        <v>1</v>
      </c>
      <c r="O62" s="66">
        <v>13</v>
      </c>
      <c r="P62" s="70" t="s">
        <v>125</v>
      </c>
      <c r="Q62" s="71">
        <v>242</v>
      </c>
      <c r="R62" s="68">
        <v>207.43199999999999</v>
      </c>
      <c r="S62" s="18">
        <f ca="1">S70</f>
        <v>0</v>
      </c>
      <c r="T62" s="68">
        <v>100</v>
      </c>
      <c r="U62" s="63">
        <v>200</v>
      </c>
    </row>
    <row r="63" spans="1:21" ht="47.25" x14ac:dyDescent="0.25">
      <c r="A63" s="3"/>
      <c r="B63" s="32"/>
      <c r="C63" s="32"/>
      <c r="D63" s="4"/>
      <c r="E63" s="33"/>
      <c r="F63" s="33"/>
      <c r="G63" s="33"/>
      <c r="H63" s="4"/>
      <c r="I63" s="34"/>
      <c r="J63" s="34"/>
      <c r="K63" s="5"/>
      <c r="L63" s="48" t="s">
        <v>212</v>
      </c>
      <c r="M63" s="121">
        <v>657</v>
      </c>
      <c r="N63" s="90">
        <v>1</v>
      </c>
      <c r="O63" s="59">
        <v>13</v>
      </c>
      <c r="P63" s="76" t="s">
        <v>125</v>
      </c>
      <c r="Q63" s="79">
        <v>244</v>
      </c>
      <c r="R63" s="62">
        <v>2296.5369999999998</v>
      </c>
      <c r="S63" s="18"/>
      <c r="T63" s="62">
        <v>1382.26</v>
      </c>
      <c r="U63" s="63">
        <v>1470</v>
      </c>
    </row>
    <row r="64" spans="1:21" ht="15.75" x14ac:dyDescent="0.25">
      <c r="A64" s="3"/>
      <c r="B64" s="32"/>
      <c r="C64" s="32"/>
      <c r="D64" s="4"/>
      <c r="E64" s="33"/>
      <c r="F64" s="33"/>
      <c r="G64" s="33"/>
      <c r="H64" s="4"/>
      <c r="I64" s="34"/>
      <c r="J64" s="34"/>
      <c r="K64" s="5"/>
      <c r="L64" s="41" t="s">
        <v>216</v>
      </c>
      <c r="M64" s="121">
        <v>657</v>
      </c>
      <c r="N64" s="69">
        <v>1</v>
      </c>
      <c r="O64" s="69">
        <v>13</v>
      </c>
      <c r="P64" s="70" t="s">
        <v>125</v>
      </c>
      <c r="Q64" s="81">
        <v>851</v>
      </c>
      <c r="R64" s="63">
        <v>96</v>
      </c>
      <c r="S64" s="18"/>
      <c r="T64" s="63">
        <v>96</v>
      </c>
      <c r="U64" s="63">
        <v>96</v>
      </c>
    </row>
    <row r="65" spans="1:21" ht="15.75" x14ac:dyDescent="0.25">
      <c r="A65" s="3"/>
      <c r="B65" s="32"/>
      <c r="C65" s="32"/>
      <c r="D65" s="4"/>
      <c r="E65" s="33"/>
      <c r="F65" s="33"/>
      <c r="G65" s="33"/>
      <c r="H65" s="4"/>
      <c r="I65" s="34"/>
      <c r="J65" s="34"/>
      <c r="K65" s="5"/>
      <c r="L65" s="41" t="s">
        <v>218</v>
      </c>
      <c r="M65" s="121">
        <v>657</v>
      </c>
      <c r="N65" s="69">
        <v>1</v>
      </c>
      <c r="O65" s="69">
        <v>13</v>
      </c>
      <c r="P65" s="70" t="s">
        <v>125</v>
      </c>
      <c r="Q65" s="81">
        <v>853</v>
      </c>
      <c r="R65" s="63">
        <v>0.5</v>
      </c>
      <c r="S65" s="18"/>
      <c r="T65" s="63">
        <v>0.5</v>
      </c>
      <c r="U65" s="63">
        <v>0.5</v>
      </c>
    </row>
    <row r="66" spans="1:21" ht="157.5" x14ac:dyDescent="0.25">
      <c r="A66" s="3"/>
      <c r="B66" s="32"/>
      <c r="C66" s="32"/>
      <c r="D66" s="4"/>
      <c r="E66" s="33"/>
      <c r="F66" s="33"/>
      <c r="G66" s="33"/>
      <c r="H66" s="4"/>
      <c r="I66" s="34"/>
      <c r="J66" s="34"/>
      <c r="K66" s="5"/>
      <c r="L66" s="41" t="s">
        <v>225</v>
      </c>
      <c r="M66" s="121">
        <v>657</v>
      </c>
      <c r="N66" s="69">
        <v>1</v>
      </c>
      <c r="O66" s="69">
        <v>13</v>
      </c>
      <c r="P66" s="91" t="s">
        <v>161</v>
      </c>
      <c r="Q66" s="81">
        <v>0</v>
      </c>
      <c r="R66" s="63">
        <v>0</v>
      </c>
      <c r="S66" s="18"/>
      <c r="T66" s="62">
        <f>T67</f>
        <v>100</v>
      </c>
      <c r="U66" s="63">
        <f>U67</f>
        <v>700</v>
      </c>
    </row>
    <row r="67" spans="1:21" ht="47.25" x14ac:dyDescent="0.25">
      <c r="A67" s="3"/>
      <c r="B67" s="32"/>
      <c r="C67" s="32"/>
      <c r="D67" s="4"/>
      <c r="E67" s="33"/>
      <c r="F67" s="33"/>
      <c r="G67" s="33"/>
      <c r="H67" s="4"/>
      <c r="I67" s="34"/>
      <c r="J67" s="34"/>
      <c r="K67" s="5"/>
      <c r="L67" s="41" t="s">
        <v>212</v>
      </c>
      <c r="M67" s="121">
        <v>657</v>
      </c>
      <c r="N67" s="69">
        <v>1</v>
      </c>
      <c r="O67" s="69">
        <v>13</v>
      </c>
      <c r="P67" s="91" t="s">
        <v>161</v>
      </c>
      <c r="Q67" s="81">
        <v>244</v>
      </c>
      <c r="R67" s="63">
        <v>0</v>
      </c>
      <c r="S67" s="18"/>
      <c r="T67" s="62">
        <v>100</v>
      </c>
      <c r="U67" s="63">
        <v>700</v>
      </c>
    </row>
    <row r="68" spans="1:21" ht="157.5" x14ac:dyDescent="0.25">
      <c r="A68" s="3"/>
      <c r="B68" s="32"/>
      <c r="C68" s="32"/>
      <c r="D68" s="4"/>
      <c r="E68" s="33"/>
      <c r="F68" s="33"/>
      <c r="G68" s="33"/>
      <c r="H68" s="4"/>
      <c r="I68" s="34"/>
      <c r="J68" s="34"/>
      <c r="K68" s="5"/>
      <c r="L68" s="41" t="s">
        <v>226</v>
      </c>
      <c r="M68" s="121">
        <v>657</v>
      </c>
      <c r="N68" s="90">
        <v>1</v>
      </c>
      <c r="O68" s="90">
        <v>13</v>
      </c>
      <c r="P68" s="92" t="s">
        <v>162</v>
      </c>
      <c r="Q68" s="93">
        <v>0</v>
      </c>
      <c r="R68" s="94">
        <v>0</v>
      </c>
      <c r="S68" s="18"/>
      <c r="T68" s="62">
        <f>T69</f>
        <v>1</v>
      </c>
      <c r="U68" s="63">
        <f>U69</f>
        <v>7</v>
      </c>
    </row>
    <row r="69" spans="1:21" ht="47.25" x14ac:dyDescent="0.25">
      <c r="A69" s="3"/>
      <c r="B69" s="32"/>
      <c r="C69" s="32"/>
      <c r="D69" s="4"/>
      <c r="E69" s="33"/>
      <c r="F69" s="33"/>
      <c r="G69" s="33"/>
      <c r="H69" s="4"/>
      <c r="I69" s="34"/>
      <c r="J69" s="34"/>
      <c r="K69" s="5"/>
      <c r="L69" s="41" t="s">
        <v>212</v>
      </c>
      <c r="M69" s="121">
        <v>657</v>
      </c>
      <c r="N69" s="69">
        <v>1</v>
      </c>
      <c r="O69" s="69">
        <v>13</v>
      </c>
      <c r="P69" s="91" t="s">
        <v>162</v>
      </c>
      <c r="Q69" s="81">
        <v>244</v>
      </c>
      <c r="R69" s="63">
        <v>0</v>
      </c>
      <c r="S69" s="18"/>
      <c r="T69" s="63">
        <v>1</v>
      </c>
      <c r="U69" s="63">
        <v>7</v>
      </c>
    </row>
    <row r="70" spans="1:21" ht="15.75" x14ac:dyDescent="0.25">
      <c r="A70" s="3"/>
      <c r="B70" s="22">
        <v>1</v>
      </c>
      <c r="C70" s="29">
        <v>113</v>
      </c>
      <c r="D70" s="29">
        <v>113</v>
      </c>
      <c r="E70" s="23" t="s">
        <v>33</v>
      </c>
      <c r="F70" s="23" t="s">
        <v>33</v>
      </c>
      <c r="G70" s="23" t="s">
        <v>34</v>
      </c>
      <c r="H70" s="29" t="s">
        <v>34</v>
      </c>
      <c r="I70" s="24"/>
      <c r="J70" s="24"/>
      <c r="K70" s="1">
        <v>320</v>
      </c>
      <c r="L70" s="95" t="s">
        <v>37</v>
      </c>
      <c r="M70" s="121">
        <v>657</v>
      </c>
      <c r="N70" s="96">
        <v>2</v>
      </c>
      <c r="O70" s="96">
        <v>0</v>
      </c>
      <c r="P70" s="97" t="s">
        <v>163</v>
      </c>
      <c r="Q70" s="98">
        <v>0</v>
      </c>
      <c r="R70" s="99">
        <f t="shared" ref="R70:R72" si="30">R71</f>
        <v>393.8</v>
      </c>
      <c r="S70" s="6">
        <f t="shared" ref="S70:U72" ca="1" si="31">S71</f>
        <v>0</v>
      </c>
      <c r="T70" s="99">
        <f t="shared" si="31"/>
        <v>397.7</v>
      </c>
      <c r="U70" s="58">
        <f t="shared" si="31"/>
        <v>411</v>
      </c>
    </row>
    <row r="71" spans="1:21" ht="15.75" x14ac:dyDescent="0.25">
      <c r="A71" s="3"/>
      <c r="B71" s="137">
        <v>2</v>
      </c>
      <c r="C71" s="137"/>
      <c r="D71" s="4">
        <v>203</v>
      </c>
      <c r="E71" s="135"/>
      <c r="F71" s="135"/>
      <c r="G71" s="135"/>
      <c r="H71" s="4" t="s">
        <v>36</v>
      </c>
      <c r="I71" s="136"/>
      <c r="J71" s="136"/>
      <c r="K71" s="5">
        <v>530</v>
      </c>
      <c r="L71" s="44" t="s">
        <v>38</v>
      </c>
      <c r="M71" s="121">
        <v>657</v>
      </c>
      <c r="N71" s="59">
        <v>2</v>
      </c>
      <c r="O71" s="59">
        <v>3</v>
      </c>
      <c r="P71" s="70" t="s">
        <v>163</v>
      </c>
      <c r="Q71" s="61">
        <v>0</v>
      </c>
      <c r="R71" s="62">
        <f t="shared" si="30"/>
        <v>393.8</v>
      </c>
      <c r="S71" s="18">
        <f t="shared" ca="1" si="31"/>
        <v>0</v>
      </c>
      <c r="T71" s="62">
        <f t="shared" si="31"/>
        <v>397.7</v>
      </c>
      <c r="U71" s="63">
        <f t="shared" si="31"/>
        <v>411</v>
      </c>
    </row>
    <row r="72" spans="1:21" ht="47.25" x14ac:dyDescent="0.25">
      <c r="A72" s="3"/>
      <c r="B72" s="22"/>
      <c r="C72" s="29">
        <v>203</v>
      </c>
      <c r="D72" s="30">
        <v>203</v>
      </c>
      <c r="E72" s="132"/>
      <c r="F72" s="132"/>
      <c r="G72" s="132"/>
      <c r="H72" s="4" t="s">
        <v>36</v>
      </c>
      <c r="I72" s="133"/>
      <c r="J72" s="133"/>
      <c r="K72" s="5">
        <v>530</v>
      </c>
      <c r="L72" s="41" t="s">
        <v>171</v>
      </c>
      <c r="M72" s="121">
        <v>657</v>
      </c>
      <c r="N72" s="59">
        <v>2</v>
      </c>
      <c r="O72" s="59">
        <v>3</v>
      </c>
      <c r="P72" s="89" t="s">
        <v>116</v>
      </c>
      <c r="Q72" s="61">
        <v>0</v>
      </c>
      <c r="R72" s="62">
        <f t="shared" si="30"/>
        <v>393.8</v>
      </c>
      <c r="S72" s="18">
        <f t="shared" ca="1" si="31"/>
        <v>0</v>
      </c>
      <c r="T72" s="62">
        <f t="shared" si="31"/>
        <v>397.7</v>
      </c>
      <c r="U72" s="63">
        <f t="shared" si="31"/>
        <v>411</v>
      </c>
    </row>
    <row r="73" spans="1:21" ht="94.5" x14ac:dyDescent="0.25">
      <c r="A73" s="3"/>
      <c r="B73" s="134" t="s">
        <v>39</v>
      </c>
      <c r="C73" s="134"/>
      <c r="D73" s="4">
        <v>203</v>
      </c>
      <c r="E73" s="132"/>
      <c r="F73" s="132"/>
      <c r="G73" s="132"/>
      <c r="H73" s="4" t="s">
        <v>36</v>
      </c>
      <c r="I73" s="133"/>
      <c r="J73" s="133"/>
      <c r="K73" s="5">
        <v>530</v>
      </c>
      <c r="L73" s="41" t="s">
        <v>178</v>
      </c>
      <c r="M73" s="121">
        <v>657</v>
      </c>
      <c r="N73" s="66">
        <v>2</v>
      </c>
      <c r="O73" s="66">
        <v>3</v>
      </c>
      <c r="P73" s="89" t="s">
        <v>126</v>
      </c>
      <c r="Q73" s="67">
        <v>0</v>
      </c>
      <c r="R73" s="68">
        <f>R74+R75+R77+R76</f>
        <v>393.8</v>
      </c>
      <c r="S73" s="18">
        <f t="shared" ref="S73" ca="1" si="32">S74+S76</f>
        <v>756.4</v>
      </c>
      <c r="T73" s="68">
        <f t="shared" ref="T73:U73" si="33">T74+T75+T77+T76</f>
        <v>397.7</v>
      </c>
      <c r="U73" s="63">
        <f t="shared" si="33"/>
        <v>411</v>
      </c>
    </row>
    <row r="74" spans="1:21" ht="47.25" x14ac:dyDescent="0.25">
      <c r="A74" s="3"/>
      <c r="B74" s="134" t="s">
        <v>36</v>
      </c>
      <c r="C74" s="134"/>
      <c r="D74" s="4">
        <v>203</v>
      </c>
      <c r="E74" s="132"/>
      <c r="F74" s="132"/>
      <c r="G74" s="132"/>
      <c r="H74" s="4" t="s">
        <v>36</v>
      </c>
      <c r="I74" s="133"/>
      <c r="J74" s="133"/>
      <c r="K74" s="5">
        <v>530</v>
      </c>
      <c r="L74" s="64" t="s">
        <v>208</v>
      </c>
      <c r="M74" s="121">
        <v>657</v>
      </c>
      <c r="N74" s="69">
        <v>2</v>
      </c>
      <c r="O74" s="66">
        <v>3</v>
      </c>
      <c r="P74" s="100" t="s">
        <v>126</v>
      </c>
      <c r="Q74" s="71">
        <v>121</v>
      </c>
      <c r="R74" s="68">
        <v>288.94</v>
      </c>
      <c r="S74" s="18">
        <f t="shared" ref="S74" ca="1" si="34">S75</f>
        <v>707.6</v>
      </c>
      <c r="T74" s="68">
        <v>288.94</v>
      </c>
      <c r="U74" s="63">
        <v>288.94</v>
      </c>
    </row>
    <row r="75" spans="1:21" ht="47.25" x14ac:dyDescent="0.25">
      <c r="A75" s="3"/>
      <c r="B75" s="29"/>
      <c r="C75" s="29"/>
      <c r="D75" s="4"/>
      <c r="E75" s="23"/>
      <c r="F75" s="23"/>
      <c r="G75" s="23"/>
      <c r="H75" s="4"/>
      <c r="I75" s="24"/>
      <c r="J75" s="24"/>
      <c r="K75" s="5"/>
      <c r="L75" s="41" t="s">
        <v>211</v>
      </c>
      <c r="M75" s="121">
        <v>657</v>
      </c>
      <c r="N75" s="90">
        <v>2</v>
      </c>
      <c r="O75" s="59">
        <v>3</v>
      </c>
      <c r="P75" s="100" t="s">
        <v>126</v>
      </c>
      <c r="Q75" s="79">
        <v>122</v>
      </c>
      <c r="R75" s="62">
        <v>20.3</v>
      </c>
      <c r="S75" s="18">
        <f t="shared" ref="S75" ca="1" si="35">S74</f>
        <v>0</v>
      </c>
      <c r="T75" s="62">
        <v>24.2</v>
      </c>
      <c r="U75" s="63">
        <v>37.5</v>
      </c>
    </row>
    <row r="76" spans="1:21" ht="63" x14ac:dyDescent="0.25">
      <c r="A76" s="3"/>
      <c r="B76" s="29"/>
      <c r="C76" s="29"/>
      <c r="D76" s="4"/>
      <c r="E76" s="23"/>
      <c r="F76" s="23"/>
      <c r="G76" s="23"/>
      <c r="H76" s="4"/>
      <c r="I76" s="24"/>
      <c r="J76" s="24"/>
      <c r="K76" s="5"/>
      <c r="L76" s="65" t="s">
        <v>209</v>
      </c>
      <c r="M76" s="121">
        <v>657</v>
      </c>
      <c r="N76" s="90">
        <v>2</v>
      </c>
      <c r="O76" s="59">
        <v>3</v>
      </c>
      <c r="P76" s="100" t="s">
        <v>126</v>
      </c>
      <c r="Q76" s="81">
        <v>129</v>
      </c>
      <c r="R76" s="62">
        <v>84.56</v>
      </c>
      <c r="S76" s="18">
        <f t="shared" ref="S76" si="36">S77</f>
        <v>0</v>
      </c>
      <c r="T76" s="62">
        <v>84.56</v>
      </c>
      <c r="U76" s="63">
        <v>84.56</v>
      </c>
    </row>
    <row r="77" spans="1:21" ht="47.25" x14ac:dyDescent="0.25">
      <c r="A77" s="3"/>
      <c r="B77" s="134">
        <v>500</v>
      </c>
      <c r="C77" s="134"/>
      <c r="D77" s="4">
        <v>203</v>
      </c>
      <c r="E77" s="132"/>
      <c r="F77" s="132"/>
      <c r="G77" s="132"/>
      <c r="H77" s="4" t="s">
        <v>36</v>
      </c>
      <c r="I77" s="133"/>
      <c r="J77" s="133"/>
      <c r="K77" s="5">
        <v>530</v>
      </c>
      <c r="L77" s="41" t="s">
        <v>212</v>
      </c>
      <c r="M77" s="121">
        <v>657</v>
      </c>
      <c r="N77" s="66">
        <v>2</v>
      </c>
      <c r="O77" s="66">
        <v>3</v>
      </c>
      <c r="P77" s="89" t="s">
        <v>126</v>
      </c>
      <c r="Q77" s="67">
        <v>244</v>
      </c>
      <c r="R77" s="40">
        <v>0</v>
      </c>
      <c r="S77" s="7"/>
      <c r="T77" s="40">
        <v>0</v>
      </c>
      <c r="U77" s="70">
        <v>0</v>
      </c>
    </row>
    <row r="78" spans="1:21" ht="31.5" x14ac:dyDescent="0.25">
      <c r="A78" s="3"/>
      <c r="B78" s="22">
        <v>2</v>
      </c>
      <c r="C78" s="29">
        <v>203</v>
      </c>
      <c r="D78" s="29">
        <v>203</v>
      </c>
      <c r="E78" s="23" t="s">
        <v>39</v>
      </c>
      <c r="F78" s="23" t="s">
        <v>39</v>
      </c>
      <c r="G78" s="23" t="s">
        <v>36</v>
      </c>
      <c r="H78" s="29" t="s">
        <v>36</v>
      </c>
      <c r="I78" s="24"/>
      <c r="J78" s="24"/>
      <c r="K78" s="1">
        <v>530</v>
      </c>
      <c r="L78" s="53" t="s">
        <v>41</v>
      </c>
      <c r="M78" s="121">
        <v>657</v>
      </c>
      <c r="N78" s="54">
        <v>3</v>
      </c>
      <c r="O78" s="54">
        <v>0</v>
      </c>
      <c r="P78" s="101" t="s">
        <v>163</v>
      </c>
      <c r="Q78" s="56">
        <v>0</v>
      </c>
      <c r="R78" s="57">
        <f>R79+R83+R90</f>
        <v>2682.31</v>
      </c>
      <c r="S78" s="6">
        <f t="shared" ref="S78" si="37">S79+S84+S94</f>
        <v>51.5</v>
      </c>
      <c r="T78" s="57">
        <f>T79+T83+T90</f>
        <v>2295.31</v>
      </c>
      <c r="U78" s="58">
        <f>U79+U83+U90</f>
        <v>2295.3200000000002</v>
      </c>
    </row>
    <row r="79" spans="1:21" ht="21" customHeight="1" x14ac:dyDescent="0.25">
      <c r="A79" s="3"/>
      <c r="B79" s="137">
        <v>3</v>
      </c>
      <c r="C79" s="137"/>
      <c r="D79" s="4">
        <v>314</v>
      </c>
      <c r="E79" s="135"/>
      <c r="F79" s="135"/>
      <c r="G79" s="135"/>
      <c r="H79" s="4" t="s">
        <v>40</v>
      </c>
      <c r="I79" s="136"/>
      <c r="J79" s="136"/>
      <c r="K79" s="5">
        <v>540</v>
      </c>
      <c r="L79" s="44" t="s">
        <v>43</v>
      </c>
      <c r="M79" s="121">
        <v>657</v>
      </c>
      <c r="N79" s="59">
        <v>3</v>
      </c>
      <c r="O79" s="59">
        <v>4</v>
      </c>
      <c r="P79" s="70" t="s">
        <v>163</v>
      </c>
      <c r="Q79" s="61">
        <v>0</v>
      </c>
      <c r="R79" s="62">
        <f>R80</f>
        <v>19.440000000000001</v>
      </c>
      <c r="S79" s="18">
        <f t="shared" ref="S79:U82" si="38">S80</f>
        <v>0</v>
      </c>
      <c r="T79" s="62">
        <f t="shared" si="38"/>
        <v>19.440000000000001</v>
      </c>
      <c r="U79" s="63">
        <f t="shared" si="38"/>
        <v>19.440000000000001</v>
      </c>
    </row>
    <row r="80" spans="1:21" ht="189" x14ac:dyDescent="0.25">
      <c r="A80" s="3"/>
      <c r="B80" s="22"/>
      <c r="C80" s="29">
        <v>304</v>
      </c>
      <c r="D80" s="30">
        <v>304</v>
      </c>
      <c r="E80" s="132"/>
      <c r="F80" s="132"/>
      <c r="G80" s="132"/>
      <c r="H80" s="4" t="s">
        <v>42</v>
      </c>
      <c r="I80" s="133"/>
      <c r="J80" s="133"/>
      <c r="K80" s="5">
        <v>530</v>
      </c>
      <c r="L80" s="44" t="s">
        <v>227</v>
      </c>
      <c r="M80" s="121">
        <v>657</v>
      </c>
      <c r="N80" s="66">
        <v>3</v>
      </c>
      <c r="O80" s="66">
        <v>4</v>
      </c>
      <c r="P80" s="89" t="s">
        <v>127</v>
      </c>
      <c r="Q80" s="67">
        <v>0</v>
      </c>
      <c r="R80" s="68">
        <f>R81+R82</f>
        <v>19.440000000000001</v>
      </c>
      <c r="S80" s="18">
        <f t="shared" si="38"/>
        <v>0</v>
      </c>
      <c r="T80" s="68">
        <f t="shared" ref="T80:U80" si="39">T81+T82</f>
        <v>19.440000000000001</v>
      </c>
      <c r="U80" s="63">
        <f t="shared" si="39"/>
        <v>19.440000000000001</v>
      </c>
    </row>
    <row r="81" spans="1:21" ht="47.25" x14ac:dyDescent="0.25">
      <c r="A81" s="3"/>
      <c r="B81" s="134" t="s">
        <v>14</v>
      </c>
      <c r="C81" s="134"/>
      <c r="D81" s="4">
        <v>304</v>
      </c>
      <c r="E81" s="132"/>
      <c r="F81" s="132"/>
      <c r="G81" s="132"/>
      <c r="H81" s="4" t="s">
        <v>44</v>
      </c>
      <c r="I81" s="133"/>
      <c r="J81" s="133"/>
      <c r="K81" s="5">
        <v>240</v>
      </c>
      <c r="L81" s="41" t="s">
        <v>212</v>
      </c>
      <c r="M81" s="121">
        <v>657</v>
      </c>
      <c r="N81" s="102">
        <v>3</v>
      </c>
      <c r="O81" s="74">
        <v>4</v>
      </c>
      <c r="P81" s="103" t="s">
        <v>127</v>
      </c>
      <c r="Q81" s="72">
        <v>244</v>
      </c>
      <c r="R81" s="73">
        <v>2.37</v>
      </c>
      <c r="S81" s="18">
        <f t="shared" si="38"/>
        <v>0</v>
      </c>
      <c r="T81" s="73">
        <v>2.37</v>
      </c>
      <c r="U81" s="63">
        <v>2.37</v>
      </c>
    </row>
    <row r="82" spans="1:21" ht="47.25" x14ac:dyDescent="0.25">
      <c r="A82" s="3"/>
      <c r="B82" s="134" t="s">
        <v>45</v>
      </c>
      <c r="C82" s="134"/>
      <c r="D82" s="4">
        <v>304</v>
      </c>
      <c r="E82" s="132"/>
      <c r="F82" s="132"/>
      <c r="G82" s="132"/>
      <c r="H82" s="4" t="s">
        <v>45</v>
      </c>
      <c r="I82" s="133"/>
      <c r="J82" s="133"/>
      <c r="K82" s="5">
        <v>120</v>
      </c>
      <c r="L82" s="41" t="s">
        <v>212</v>
      </c>
      <c r="M82" s="121">
        <v>657</v>
      </c>
      <c r="N82" s="102">
        <v>3</v>
      </c>
      <c r="O82" s="74">
        <v>4</v>
      </c>
      <c r="P82" s="103" t="s">
        <v>200</v>
      </c>
      <c r="Q82" s="72">
        <v>244</v>
      </c>
      <c r="R82" s="73">
        <v>17.07</v>
      </c>
      <c r="S82" s="18">
        <f t="shared" si="38"/>
        <v>0</v>
      </c>
      <c r="T82" s="73">
        <v>17.07</v>
      </c>
      <c r="U82" s="63">
        <v>17.07</v>
      </c>
    </row>
    <row r="83" spans="1:21" ht="47.25" x14ac:dyDescent="0.25">
      <c r="A83" s="3"/>
      <c r="B83" s="134">
        <v>100</v>
      </c>
      <c r="C83" s="134"/>
      <c r="D83" s="4">
        <v>304</v>
      </c>
      <c r="E83" s="132"/>
      <c r="F83" s="132"/>
      <c r="G83" s="132"/>
      <c r="H83" s="4" t="s">
        <v>45</v>
      </c>
      <c r="I83" s="133"/>
      <c r="J83" s="133"/>
      <c r="K83" s="5">
        <v>120</v>
      </c>
      <c r="L83" s="44" t="s">
        <v>47</v>
      </c>
      <c r="M83" s="121">
        <v>657</v>
      </c>
      <c r="N83" s="59">
        <v>3</v>
      </c>
      <c r="O83" s="59">
        <v>9</v>
      </c>
      <c r="P83" s="70" t="s">
        <v>163</v>
      </c>
      <c r="Q83" s="61">
        <v>0</v>
      </c>
      <c r="R83" s="62">
        <f>R84+R87</f>
        <v>2641.44</v>
      </c>
      <c r="S83" s="7"/>
      <c r="T83" s="62">
        <f t="shared" ref="T83:U83" si="40">T84+T87</f>
        <v>2254.44</v>
      </c>
      <c r="U83" s="63">
        <f t="shared" si="40"/>
        <v>2254.44</v>
      </c>
    </row>
    <row r="84" spans="1:21" ht="78.75" x14ac:dyDescent="0.25">
      <c r="A84" s="3"/>
      <c r="B84" s="22">
        <v>3</v>
      </c>
      <c r="C84" s="29">
        <v>304</v>
      </c>
      <c r="D84" s="29">
        <v>304</v>
      </c>
      <c r="E84" s="23" t="s">
        <v>14</v>
      </c>
      <c r="F84" s="23" t="s">
        <v>14</v>
      </c>
      <c r="G84" s="23" t="s">
        <v>45</v>
      </c>
      <c r="H84" s="29" t="s">
        <v>45</v>
      </c>
      <c r="I84" s="24"/>
      <c r="J84" s="24"/>
      <c r="K84" s="1">
        <v>120</v>
      </c>
      <c r="L84" s="44" t="s">
        <v>179</v>
      </c>
      <c r="M84" s="121">
        <v>657</v>
      </c>
      <c r="N84" s="59">
        <v>3</v>
      </c>
      <c r="O84" s="59">
        <v>9</v>
      </c>
      <c r="P84" s="104" t="s">
        <v>128</v>
      </c>
      <c r="Q84" s="61">
        <v>0</v>
      </c>
      <c r="R84" s="62">
        <f>R85</f>
        <v>1241.44</v>
      </c>
      <c r="S84" s="18">
        <f t="shared" ref="S84" si="41">S85+S89</f>
        <v>0</v>
      </c>
      <c r="T84" s="62">
        <f t="shared" ref="T84:U85" si="42">T85</f>
        <v>1054.44</v>
      </c>
      <c r="U84" s="63">
        <f t="shared" si="42"/>
        <v>1054.44</v>
      </c>
    </row>
    <row r="85" spans="1:21" ht="94.5" x14ac:dyDescent="0.25">
      <c r="A85" s="3"/>
      <c r="B85" s="22"/>
      <c r="C85" s="29">
        <v>309</v>
      </c>
      <c r="D85" s="30">
        <v>309</v>
      </c>
      <c r="E85" s="132"/>
      <c r="F85" s="132"/>
      <c r="G85" s="132"/>
      <c r="H85" s="4" t="s">
        <v>46</v>
      </c>
      <c r="I85" s="133"/>
      <c r="J85" s="133"/>
      <c r="K85" s="5">
        <v>540</v>
      </c>
      <c r="L85" s="41" t="s">
        <v>180</v>
      </c>
      <c r="M85" s="121">
        <v>657</v>
      </c>
      <c r="N85" s="90">
        <v>3</v>
      </c>
      <c r="O85" s="59">
        <v>9</v>
      </c>
      <c r="P85" s="105" t="s">
        <v>129</v>
      </c>
      <c r="Q85" s="79">
        <v>0</v>
      </c>
      <c r="R85" s="94">
        <f>R86</f>
        <v>1241.44</v>
      </c>
      <c r="S85" s="18">
        <f t="shared" ref="S85:S87" si="43">S86</f>
        <v>0</v>
      </c>
      <c r="T85" s="94">
        <f t="shared" si="42"/>
        <v>1054.44</v>
      </c>
      <c r="U85" s="63">
        <f t="shared" si="42"/>
        <v>1054.44</v>
      </c>
    </row>
    <row r="86" spans="1:21" ht="47.25" x14ac:dyDescent="0.25">
      <c r="A86" s="3"/>
      <c r="B86" s="134" t="s">
        <v>48</v>
      </c>
      <c r="C86" s="134"/>
      <c r="D86" s="4">
        <v>309</v>
      </c>
      <c r="E86" s="132"/>
      <c r="F86" s="132"/>
      <c r="G86" s="132"/>
      <c r="H86" s="4" t="s">
        <v>49</v>
      </c>
      <c r="I86" s="133"/>
      <c r="J86" s="133"/>
      <c r="K86" s="5">
        <v>240</v>
      </c>
      <c r="L86" s="48" t="s">
        <v>212</v>
      </c>
      <c r="M86" s="121">
        <v>657</v>
      </c>
      <c r="N86" s="69">
        <v>3</v>
      </c>
      <c r="O86" s="66">
        <v>9</v>
      </c>
      <c r="P86" s="100" t="s">
        <v>129</v>
      </c>
      <c r="Q86" s="71">
        <v>244</v>
      </c>
      <c r="R86" s="68">
        <v>1241.44</v>
      </c>
      <c r="S86" s="18">
        <f t="shared" si="43"/>
        <v>0</v>
      </c>
      <c r="T86" s="68">
        <v>1054.44</v>
      </c>
      <c r="U86" s="63">
        <v>1054.44</v>
      </c>
    </row>
    <row r="87" spans="1:21" ht="47.25" x14ac:dyDescent="0.25">
      <c r="A87" s="3"/>
      <c r="B87" s="134" t="s">
        <v>50</v>
      </c>
      <c r="C87" s="134"/>
      <c r="D87" s="4">
        <v>309</v>
      </c>
      <c r="E87" s="132"/>
      <c r="F87" s="132"/>
      <c r="G87" s="132"/>
      <c r="H87" s="4" t="s">
        <v>49</v>
      </c>
      <c r="I87" s="133"/>
      <c r="J87" s="133"/>
      <c r="K87" s="5">
        <v>240</v>
      </c>
      <c r="L87" s="41" t="s">
        <v>181</v>
      </c>
      <c r="M87" s="121">
        <v>657</v>
      </c>
      <c r="N87" s="69">
        <v>3</v>
      </c>
      <c r="O87" s="66">
        <v>9</v>
      </c>
      <c r="P87" s="106" t="s">
        <v>130</v>
      </c>
      <c r="Q87" s="71">
        <v>0</v>
      </c>
      <c r="R87" s="63">
        <f>R88</f>
        <v>1400</v>
      </c>
      <c r="S87" s="18">
        <f t="shared" si="43"/>
        <v>0</v>
      </c>
      <c r="T87" s="63">
        <f>T88</f>
        <v>1200</v>
      </c>
      <c r="U87" s="63">
        <f>U88</f>
        <v>1200</v>
      </c>
    </row>
    <row r="88" spans="1:21" ht="126" x14ac:dyDescent="0.25">
      <c r="A88" s="3"/>
      <c r="B88" s="134" t="s">
        <v>49</v>
      </c>
      <c r="C88" s="134"/>
      <c r="D88" s="4">
        <v>309</v>
      </c>
      <c r="E88" s="132"/>
      <c r="F88" s="132"/>
      <c r="G88" s="132"/>
      <c r="H88" s="4" t="s">
        <v>49</v>
      </c>
      <c r="I88" s="133"/>
      <c r="J88" s="133"/>
      <c r="K88" s="5">
        <v>240</v>
      </c>
      <c r="L88" s="41" t="s">
        <v>182</v>
      </c>
      <c r="M88" s="121">
        <v>657</v>
      </c>
      <c r="N88" s="69">
        <v>3</v>
      </c>
      <c r="O88" s="66">
        <v>9</v>
      </c>
      <c r="P88" s="106" t="s">
        <v>131</v>
      </c>
      <c r="Q88" s="71">
        <v>0</v>
      </c>
      <c r="R88" s="63">
        <v>1400</v>
      </c>
      <c r="S88" s="7"/>
      <c r="T88" s="63">
        <v>1200</v>
      </c>
      <c r="U88" s="63">
        <v>1200</v>
      </c>
    </row>
    <row r="89" spans="1:21" ht="47.25" x14ac:dyDescent="0.25">
      <c r="A89" s="3"/>
      <c r="B89" s="134">
        <v>200</v>
      </c>
      <c r="C89" s="134"/>
      <c r="D89" s="4">
        <v>309</v>
      </c>
      <c r="E89" s="132"/>
      <c r="F89" s="132"/>
      <c r="G89" s="132"/>
      <c r="H89" s="4" t="s">
        <v>49</v>
      </c>
      <c r="I89" s="133"/>
      <c r="J89" s="133"/>
      <c r="K89" s="5">
        <v>240</v>
      </c>
      <c r="L89" s="48" t="s">
        <v>212</v>
      </c>
      <c r="M89" s="121">
        <v>657</v>
      </c>
      <c r="N89" s="80">
        <v>3</v>
      </c>
      <c r="O89" s="75">
        <v>9</v>
      </c>
      <c r="P89" s="106" t="s">
        <v>132</v>
      </c>
      <c r="Q89" s="77">
        <v>244</v>
      </c>
      <c r="R89" s="78">
        <v>1400</v>
      </c>
      <c r="S89" s="18">
        <f t="shared" ref="S89" si="44">S91</f>
        <v>0</v>
      </c>
      <c r="T89" s="78">
        <v>1200</v>
      </c>
      <c r="U89" s="63">
        <v>1200</v>
      </c>
    </row>
    <row r="90" spans="1:21" ht="31.5" x14ac:dyDescent="0.25">
      <c r="A90" s="3"/>
      <c r="B90" s="29"/>
      <c r="C90" s="29"/>
      <c r="D90" s="4"/>
      <c r="E90" s="23"/>
      <c r="F90" s="23"/>
      <c r="G90" s="23"/>
      <c r="H90" s="4"/>
      <c r="I90" s="24"/>
      <c r="J90" s="24"/>
      <c r="K90" s="5"/>
      <c r="L90" s="44" t="s">
        <v>51</v>
      </c>
      <c r="M90" s="121">
        <v>657</v>
      </c>
      <c r="N90" s="59">
        <v>3</v>
      </c>
      <c r="O90" s="59">
        <v>14</v>
      </c>
      <c r="P90" s="70" t="s">
        <v>163</v>
      </c>
      <c r="Q90" s="61">
        <v>0</v>
      </c>
      <c r="R90" s="62">
        <f>R91</f>
        <v>21.43</v>
      </c>
      <c r="S90" s="18">
        <f t="shared" ref="S90:U92" si="45">S91</f>
        <v>0</v>
      </c>
      <c r="T90" s="62">
        <f t="shared" si="45"/>
        <v>21.43</v>
      </c>
      <c r="U90" s="63">
        <f t="shared" si="45"/>
        <v>21.439999999999998</v>
      </c>
    </row>
    <row r="91" spans="1:21" ht="47.25" x14ac:dyDescent="0.25">
      <c r="A91" s="3"/>
      <c r="B91" s="29"/>
      <c r="C91" s="29"/>
      <c r="D91" s="4"/>
      <c r="E91" s="23"/>
      <c r="F91" s="23"/>
      <c r="G91" s="23"/>
      <c r="H91" s="4"/>
      <c r="I91" s="24"/>
      <c r="J91" s="24"/>
      <c r="K91" s="5"/>
      <c r="L91" s="43" t="s">
        <v>183</v>
      </c>
      <c r="M91" s="121">
        <v>657</v>
      </c>
      <c r="N91" s="66">
        <v>3</v>
      </c>
      <c r="O91" s="66">
        <v>14</v>
      </c>
      <c r="P91" s="70" t="s">
        <v>133</v>
      </c>
      <c r="Q91" s="67">
        <v>0</v>
      </c>
      <c r="R91" s="63">
        <f>R93+R95</f>
        <v>21.43</v>
      </c>
      <c r="S91" s="18">
        <f t="shared" si="45"/>
        <v>0</v>
      </c>
      <c r="T91" s="63">
        <f t="shared" ref="T91:U91" si="46">T93+T95</f>
        <v>21.43</v>
      </c>
      <c r="U91" s="63">
        <f t="shared" si="46"/>
        <v>21.439999999999998</v>
      </c>
    </row>
    <row r="92" spans="1:21" ht="78.75" x14ac:dyDescent="0.25">
      <c r="A92" s="3"/>
      <c r="B92" s="29"/>
      <c r="C92" s="29"/>
      <c r="D92" s="4"/>
      <c r="E92" s="23"/>
      <c r="F92" s="23"/>
      <c r="G92" s="23"/>
      <c r="H92" s="4"/>
      <c r="I92" s="24"/>
      <c r="J92" s="24"/>
      <c r="K92" s="5"/>
      <c r="L92" s="41" t="s">
        <v>184</v>
      </c>
      <c r="M92" s="121">
        <v>657</v>
      </c>
      <c r="N92" s="66">
        <v>3</v>
      </c>
      <c r="O92" s="66">
        <v>14</v>
      </c>
      <c r="P92" s="70" t="s">
        <v>134</v>
      </c>
      <c r="Q92" s="71">
        <v>0</v>
      </c>
      <c r="R92" s="68">
        <f>R93+R95</f>
        <v>21.43</v>
      </c>
      <c r="S92" s="18">
        <f t="shared" si="45"/>
        <v>0</v>
      </c>
      <c r="T92" s="68">
        <f t="shared" ref="T92:U92" si="47">T93+T95</f>
        <v>21.43</v>
      </c>
      <c r="U92" s="63">
        <f t="shared" si="47"/>
        <v>21.439999999999998</v>
      </c>
    </row>
    <row r="93" spans="1:21" ht="141.75" x14ac:dyDescent="0.25">
      <c r="A93" s="3"/>
      <c r="B93" s="29"/>
      <c r="C93" s="29"/>
      <c r="D93" s="4"/>
      <c r="E93" s="23"/>
      <c r="F93" s="23"/>
      <c r="G93" s="23"/>
      <c r="H93" s="4"/>
      <c r="I93" s="24"/>
      <c r="J93" s="24"/>
      <c r="K93" s="5"/>
      <c r="L93" s="64" t="s">
        <v>228</v>
      </c>
      <c r="M93" s="121">
        <v>657</v>
      </c>
      <c r="N93" s="80">
        <v>3</v>
      </c>
      <c r="O93" s="75">
        <v>14</v>
      </c>
      <c r="P93" s="107" t="s">
        <v>135</v>
      </c>
      <c r="Q93" s="77">
        <v>0</v>
      </c>
      <c r="R93" s="78">
        <f>R94</f>
        <v>6.43</v>
      </c>
      <c r="S93" s="7"/>
      <c r="T93" s="78">
        <f t="shared" ref="T93:U93" si="48">T94</f>
        <v>6.43</v>
      </c>
      <c r="U93" s="63">
        <f t="shared" si="48"/>
        <v>6.43</v>
      </c>
    </row>
    <row r="94" spans="1:21" ht="47.25" x14ac:dyDescent="0.25">
      <c r="A94" s="3"/>
      <c r="B94" s="22"/>
      <c r="C94" s="29">
        <v>314</v>
      </c>
      <c r="D94" s="30">
        <v>314</v>
      </c>
      <c r="E94" s="132"/>
      <c r="F94" s="132"/>
      <c r="G94" s="132"/>
      <c r="H94" s="4" t="s">
        <v>40</v>
      </c>
      <c r="I94" s="133"/>
      <c r="J94" s="133"/>
      <c r="K94" s="5">
        <v>540</v>
      </c>
      <c r="L94" s="41" t="s">
        <v>212</v>
      </c>
      <c r="M94" s="121">
        <v>657</v>
      </c>
      <c r="N94" s="69">
        <v>3</v>
      </c>
      <c r="O94" s="66">
        <v>14</v>
      </c>
      <c r="P94" s="70" t="s">
        <v>135</v>
      </c>
      <c r="Q94" s="71">
        <v>244</v>
      </c>
      <c r="R94" s="63">
        <v>6.43</v>
      </c>
      <c r="S94" s="18">
        <f t="shared" ref="S94" si="49">S95</f>
        <v>51.5</v>
      </c>
      <c r="T94" s="63">
        <v>6.43</v>
      </c>
      <c r="U94" s="63">
        <v>6.43</v>
      </c>
    </row>
    <row r="95" spans="1:21" ht="189" x14ac:dyDescent="0.25">
      <c r="A95" s="3"/>
      <c r="B95" s="134" t="s">
        <v>52</v>
      </c>
      <c r="C95" s="134"/>
      <c r="D95" s="4">
        <v>314</v>
      </c>
      <c r="E95" s="132"/>
      <c r="F95" s="132"/>
      <c r="G95" s="132"/>
      <c r="H95" s="4" t="s">
        <v>53</v>
      </c>
      <c r="I95" s="133"/>
      <c r="J95" s="133"/>
      <c r="K95" s="5">
        <v>540</v>
      </c>
      <c r="L95" s="64" t="s">
        <v>229</v>
      </c>
      <c r="M95" s="121">
        <v>657</v>
      </c>
      <c r="N95" s="80">
        <v>3</v>
      </c>
      <c r="O95" s="75">
        <v>14</v>
      </c>
      <c r="P95" s="108" t="s">
        <v>136</v>
      </c>
      <c r="Q95" s="77">
        <v>0</v>
      </c>
      <c r="R95" s="94">
        <f>R96</f>
        <v>15</v>
      </c>
      <c r="S95" s="18">
        <f t="shared" ref="S95" si="50">S96+S103+S107</f>
        <v>51.5</v>
      </c>
      <c r="T95" s="94">
        <f t="shared" ref="T95:U95" si="51">T96</f>
        <v>15</v>
      </c>
      <c r="U95" s="63">
        <f t="shared" si="51"/>
        <v>15.01</v>
      </c>
    </row>
    <row r="96" spans="1:21" ht="47.25" x14ac:dyDescent="0.25">
      <c r="A96" s="3"/>
      <c r="B96" s="29"/>
      <c r="C96" s="29"/>
      <c r="D96" s="4"/>
      <c r="E96" s="23"/>
      <c r="F96" s="23"/>
      <c r="G96" s="23"/>
      <c r="H96" s="4"/>
      <c r="I96" s="24"/>
      <c r="J96" s="24"/>
      <c r="K96" s="5"/>
      <c r="L96" s="41" t="s">
        <v>212</v>
      </c>
      <c r="M96" s="121">
        <v>657</v>
      </c>
      <c r="N96" s="69">
        <v>3</v>
      </c>
      <c r="O96" s="66">
        <v>14</v>
      </c>
      <c r="P96" s="106" t="s">
        <v>136</v>
      </c>
      <c r="Q96" s="71">
        <v>244</v>
      </c>
      <c r="R96" s="68">
        <v>15</v>
      </c>
      <c r="S96" s="18">
        <f t="shared" ref="S96" si="52">S97+S100</f>
        <v>0</v>
      </c>
      <c r="T96" s="68">
        <v>15</v>
      </c>
      <c r="U96" s="63">
        <v>15.01</v>
      </c>
    </row>
    <row r="97" spans="1:21" ht="15.75" x14ac:dyDescent="0.25">
      <c r="A97" s="3"/>
      <c r="B97" s="29"/>
      <c r="C97" s="29"/>
      <c r="D97" s="4"/>
      <c r="E97" s="23"/>
      <c r="F97" s="23"/>
      <c r="G97" s="23"/>
      <c r="H97" s="4"/>
      <c r="I97" s="24"/>
      <c r="J97" s="24"/>
      <c r="K97" s="5"/>
      <c r="L97" s="53" t="s">
        <v>56</v>
      </c>
      <c r="M97" s="121">
        <v>657</v>
      </c>
      <c r="N97" s="54">
        <v>4</v>
      </c>
      <c r="O97" s="54">
        <v>0</v>
      </c>
      <c r="P97" s="101" t="s">
        <v>163</v>
      </c>
      <c r="Q97" s="56">
        <v>0</v>
      </c>
      <c r="R97" s="99">
        <f>R98+R104+R110+R118</f>
        <v>12175.335000000001</v>
      </c>
      <c r="S97" s="18">
        <f t="shared" ref="S97:U99" si="53">S98</f>
        <v>0</v>
      </c>
      <c r="T97" s="99">
        <f>T98+T104+T110</f>
        <v>11600.737000000001</v>
      </c>
      <c r="U97" s="58">
        <f>U98+U104+U110</f>
        <v>10742.477999999999</v>
      </c>
    </row>
    <row r="98" spans="1:21" ht="39" customHeight="1" x14ac:dyDescent="0.25">
      <c r="A98" s="3"/>
      <c r="B98" s="134" t="s">
        <v>54</v>
      </c>
      <c r="C98" s="134"/>
      <c r="D98" s="4">
        <v>314</v>
      </c>
      <c r="E98" s="132"/>
      <c r="F98" s="132"/>
      <c r="G98" s="132"/>
      <c r="H98" s="4" t="s">
        <v>53</v>
      </c>
      <c r="I98" s="133"/>
      <c r="J98" s="133"/>
      <c r="K98" s="5">
        <v>540</v>
      </c>
      <c r="L98" s="44" t="s">
        <v>58</v>
      </c>
      <c r="M98" s="121">
        <v>657</v>
      </c>
      <c r="N98" s="59">
        <v>4</v>
      </c>
      <c r="O98" s="59">
        <v>8</v>
      </c>
      <c r="P98" s="70" t="s">
        <v>163</v>
      </c>
      <c r="Q98" s="61">
        <v>0</v>
      </c>
      <c r="R98" s="62">
        <f>R99</f>
        <v>4088</v>
      </c>
      <c r="S98" s="18">
        <f t="shared" si="53"/>
        <v>0</v>
      </c>
      <c r="T98" s="62">
        <f t="shared" si="53"/>
        <v>4100</v>
      </c>
      <c r="U98" s="63">
        <f t="shared" si="53"/>
        <v>4200</v>
      </c>
    </row>
    <row r="99" spans="1:21" ht="47.25" x14ac:dyDescent="0.25">
      <c r="A99" s="3"/>
      <c r="B99" s="134" t="s">
        <v>53</v>
      </c>
      <c r="C99" s="134"/>
      <c r="D99" s="4">
        <v>314</v>
      </c>
      <c r="E99" s="132"/>
      <c r="F99" s="132"/>
      <c r="G99" s="132"/>
      <c r="H99" s="4" t="s">
        <v>53</v>
      </c>
      <c r="I99" s="133"/>
      <c r="J99" s="133"/>
      <c r="K99" s="5">
        <v>540</v>
      </c>
      <c r="L99" s="44" t="s">
        <v>60</v>
      </c>
      <c r="M99" s="121">
        <v>657</v>
      </c>
      <c r="N99" s="59">
        <v>4</v>
      </c>
      <c r="O99" s="59">
        <v>8</v>
      </c>
      <c r="P99" s="100" t="s">
        <v>137</v>
      </c>
      <c r="Q99" s="61">
        <v>0</v>
      </c>
      <c r="R99" s="62">
        <f>R100</f>
        <v>4088</v>
      </c>
      <c r="S99" s="7"/>
      <c r="T99" s="62">
        <f t="shared" si="53"/>
        <v>4100</v>
      </c>
      <c r="U99" s="63">
        <f t="shared" si="53"/>
        <v>4200</v>
      </c>
    </row>
    <row r="100" spans="1:21" ht="63" x14ac:dyDescent="0.25">
      <c r="A100" s="3"/>
      <c r="B100" s="134">
        <v>500</v>
      </c>
      <c r="C100" s="134"/>
      <c r="D100" s="4">
        <v>314</v>
      </c>
      <c r="E100" s="132"/>
      <c r="F100" s="132"/>
      <c r="G100" s="132"/>
      <c r="H100" s="4" t="s">
        <v>53</v>
      </c>
      <c r="I100" s="133"/>
      <c r="J100" s="133"/>
      <c r="K100" s="5">
        <v>540</v>
      </c>
      <c r="L100" s="44" t="s">
        <v>62</v>
      </c>
      <c r="M100" s="121">
        <v>657</v>
      </c>
      <c r="N100" s="59">
        <v>4</v>
      </c>
      <c r="O100" s="59">
        <v>8</v>
      </c>
      <c r="P100" s="70" t="s">
        <v>138</v>
      </c>
      <c r="Q100" s="61">
        <v>0</v>
      </c>
      <c r="R100" s="63">
        <f>R102</f>
        <v>4088</v>
      </c>
      <c r="S100" s="18">
        <f t="shared" ref="S100:U102" si="54">S101</f>
        <v>0</v>
      </c>
      <c r="T100" s="63">
        <f t="shared" ref="T100:U100" si="55">T102</f>
        <v>4100</v>
      </c>
      <c r="U100" s="63">
        <f t="shared" si="55"/>
        <v>4200</v>
      </c>
    </row>
    <row r="101" spans="1:21" ht="31.5" x14ac:dyDescent="0.25">
      <c r="A101" s="3"/>
      <c r="B101" s="137">
        <v>4</v>
      </c>
      <c r="C101" s="137"/>
      <c r="D101" s="4">
        <v>412</v>
      </c>
      <c r="E101" s="135"/>
      <c r="F101" s="135"/>
      <c r="G101" s="135"/>
      <c r="H101" s="4" t="s">
        <v>55</v>
      </c>
      <c r="I101" s="136"/>
      <c r="J101" s="136"/>
      <c r="K101" s="5">
        <v>240</v>
      </c>
      <c r="L101" s="109" t="s">
        <v>115</v>
      </c>
      <c r="M101" s="121">
        <v>657</v>
      </c>
      <c r="N101" s="59">
        <v>4</v>
      </c>
      <c r="O101" s="69">
        <v>8</v>
      </c>
      <c r="P101" s="110" t="s">
        <v>139</v>
      </c>
      <c r="Q101" s="61">
        <v>800</v>
      </c>
      <c r="R101" s="68">
        <f>R102</f>
        <v>4088</v>
      </c>
      <c r="S101" s="18">
        <f t="shared" si="54"/>
        <v>0</v>
      </c>
      <c r="T101" s="68">
        <f t="shared" si="54"/>
        <v>4100</v>
      </c>
      <c r="U101" s="63">
        <f t="shared" si="54"/>
        <v>4200</v>
      </c>
    </row>
    <row r="102" spans="1:21" ht="78.75" x14ac:dyDescent="0.25">
      <c r="A102" s="3"/>
      <c r="B102" s="22"/>
      <c r="C102" s="29">
        <v>408</v>
      </c>
      <c r="D102" s="30">
        <v>408</v>
      </c>
      <c r="E102" s="132"/>
      <c r="F102" s="132"/>
      <c r="G102" s="132"/>
      <c r="H102" s="4" t="s">
        <v>57</v>
      </c>
      <c r="I102" s="133"/>
      <c r="J102" s="133"/>
      <c r="K102" s="5">
        <v>810</v>
      </c>
      <c r="L102" s="43" t="s">
        <v>63</v>
      </c>
      <c r="M102" s="121">
        <v>657</v>
      </c>
      <c r="N102" s="66">
        <v>4</v>
      </c>
      <c r="O102" s="66">
        <v>8</v>
      </c>
      <c r="P102" s="100" t="s">
        <v>140</v>
      </c>
      <c r="Q102" s="67">
        <v>810</v>
      </c>
      <c r="R102" s="68">
        <f>R103</f>
        <v>4088</v>
      </c>
      <c r="S102" s="7"/>
      <c r="T102" s="68">
        <f t="shared" si="54"/>
        <v>4100</v>
      </c>
      <c r="U102" s="63">
        <f t="shared" si="54"/>
        <v>4200</v>
      </c>
    </row>
    <row r="103" spans="1:21" ht="78.75" x14ac:dyDescent="0.25">
      <c r="A103" s="3"/>
      <c r="B103" s="134" t="s">
        <v>59</v>
      </c>
      <c r="C103" s="134"/>
      <c r="D103" s="4">
        <v>408</v>
      </c>
      <c r="E103" s="132"/>
      <c r="F103" s="132"/>
      <c r="G103" s="132"/>
      <c r="H103" s="4" t="s">
        <v>57</v>
      </c>
      <c r="I103" s="133"/>
      <c r="J103" s="133"/>
      <c r="K103" s="5">
        <v>810</v>
      </c>
      <c r="L103" s="41" t="s">
        <v>185</v>
      </c>
      <c r="M103" s="121">
        <v>657</v>
      </c>
      <c r="N103" s="90">
        <v>4</v>
      </c>
      <c r="O103" s="59">
        <v>8</v>
      </c>
      <c r="P103" s="100" t="s">
        <v>140</v>
      </c>
      <c r="Q103" s="79">
        <v>811</v>
      </c>
      <c r="R103" s="63">
        <v>4088</v>
      </c>
      <c r="S103" s="18">
        <f t="shared" ref="S103:U105" si="56">S104</f>
        <v>51.5</v>
      </c>
      <c r="T103" s="63">
        <v>4100</v>
      </c>
      <c r="U103" s="63">
        <v>4200</v>
      </c>
    </row>
    <row r="104" spans="1:21" ht="15.75" x14ac:dyDescent="0.25">
      <c r="A104" s="3"/>
      <c r="B104" s="134" t="s">
        <v>61</v>
      </c>
      <c r="C104" s="134"/>
      <c r="D104" s="4">
        <v>408</v>
      </c>
      <c r="E104" s="132"/>
      <c r="F104" s="132"/>
      <c r="G104" s="132"/>
      <c r="H104" s="4" t="s">
        <v>57</v>
      </c>
      <c r="I104" s="133"/>
      <c r="J104" s="133"/>
      <c r="K104" s="5">
        <v>810</v>
      </c>
      <c r="L104" s="44" t="s">
        <v>65</v>
      </c>
      <c r="M104" s="121">
        <v>657</v>
      </c>
      <c r="N104" s="59">
        <v>4</v>
      </c>
      <c r="O104" s="59">
        <v>9</v>
      </c>
      <c r="P104" s="70" t="s">
        <v>163</v>
      </c>
      <c r="Q104" s="61">
        <v>0</v>
      </c>
      <c r="R104" s="62">
        <f>R105</f>
        <v>4917.3069999999998</v>
      </c>
      <c r="S104" s="18">
        <f t="shared" si="56"/>
        <v>51.5</v>
      </c>
      <c r="T104" s="62">
        <f t="shared" si="56"/>
        <v>5158.259</v>
      </c>
      <c r="U104" s="63">
        <f t="shared" si="56"/>
        <v>5200</v>
      </c>
    </row>
    <row r="105" spans="1:21" ht="47.25" x14ac:dyDescent="0.25">
      <c r="A105" s="3"/>
      <c r="B105" s="134" t="s">
        <v>57</v>
      </c>
      <c r="C105" s="134"/>
      <c r="D105" s="4">
        <v>408</v>
      </c>
      <c r="E105" s="132"/>
      <c r="F105" s="132"/>
      <c r="G105" s="132"/>
      <c r="H105" s="4" t="s">
        <v>57</v>
      </c>
      <c r="I105" s="133"/>
      <c r="J105" s="133"/>
      <c r="K105" s="5">
        <v>810</v>
      </c>
      <c r="L105" s="44" t="s">
        <v>60</v>
      </c>
      <c r="M105" s="121">
        <v>657</v>
      </c>
      <c r="N105" s="59">
        <v>4</v>
      </c>
      <c r="O105" s="59">
        <v>9</v>
      </c>
      <c r="P105" s="100" t="s">
        <v>137</v>
      </c>
      <c r="Q105" s="61">
        <v>0</v>
      </c>
      <c r="R105" s="62">
        <f>R106</f>
        <v>4917.3069999999998</v>
      </c>
      <c r="S105" s="18">
        <f t="shared" si="56"/>
        <v>51.5</v>
      </c>
      <c r="T105" s="62">
        <f t="shared" si="56"/>
        <v>5158.259</v>
      </c>
      <c r="U105" s="63">
        <f t="shared" si="56"/>
        <v>5200</v>
      </c>
    </row>
    <row r="106" spans="1:21" ht="63" x14ac:dyDescent="0.25">
      <c r="A106" s="3"/>
      <c r="B106" s="134">
        <v>200</v>
      </c>
      <c r="C106" s="134"/>
      <c r="D106" s="4">
        <v>408</v>
      </c>
      <c r="E106" s="132"/>
      <c r="F106" s="132"/>
      <c r="G106" s="132"/>
      <c r="H106" s="4" t="s">
        <v>57</v>
      </c>
      <c r="I106" s="133"/>
      <c r="J106" s="133"/>
      <c r="K106" s="5">
        <v>240</v>
      </c>
      <c r="L106" s="41" t="s">
        <v>230</v>
      </c>
      <c r="M106" s="121">
        <v>657</v>
      </c>
      <c r="N106" s="59">
        <v>4</v>
      </c>
      <c r="O106" s="59">
        <v>9</v>
      </c>
      <c r="P106" s="60" t="s">
        <v>141</v>
      </c>
      <c r="Q106" s="61">
        <v>0</v>
      </c>
      <c r="R106" s="62">
        <f>R108</f>
        <v>4917.3069999999998</v>
      </c>
      <c r="S106" s="18">
        <v>51.5</v>
      </c>
      <c r="T106" s="62">
        <f t="shared" ref="T106:U106" si="57">T108</f>
        <v>5158.259</v>
      </c>
      <c r="U106" s="63">
        <f t="shared" si="57"/>
        <v>5200</v>
      </c>
    </row>
    <row r="107" spans="1:21" ht="63" x14ac:dyDescent="0.25">
      <c r="A107" s="3"/>
      <c r="B107" s="22">
        <v>4</v>
      </c>
      <c r="C107" s="29">
        <v>408</v>
      </c>
      <c r="D107" s="29">
        <v>408</v>
      </c>
      <c r="E107" s="23" t="s">
        <v>59</v>
      </c>
      <c r="F107" s="23" t="s">
        <v>61</v>
      </c>
      <c r="G107" s="23" t="s">
        <v>57</v>
      </c>
      <c r="H107" s="29" t="s">
        <v>57</v>
      </c>
      <c r="I107" s="24"/>
      <c r="J107" s="24"/>
      <c r="K107" s="1">
        <v>240</v>
      </c>
      <c r="L107" s="46" t="s">
        <v>153</v>
      </c>
      <c r="M107" s="121">
        <v>657</v>
      </c>
      <c r="N107" s="59">
        <v>4</v>
      </c>
      <c r="O107" s="59">
        <v>9</v>
      </c>
      <c r="P107" s="89" t="s">
        <v>142</v>
      </c>
      <c r="Q107" s="61">
        <v>0</v>
      </c>
      <c r="R107" s="62">
        <f>R108</f>
        <v>4917.3069999999998</v>
      </c>
      <c r="S107" s="18">
        <f t="shared" ref="S107:U108" si="58">S108</f>
        <v>0</v>
      </c>
      <c r="T107" s="62">
        <f t="shared" si="58"/>
        <v>5158.259</v>
      </c>
      <c r="U107" s="63">
        <f t="shared" si="58"/>
        <v>5200</v>
      </c>
    </row>
    <row r="108" spans="1:21" ht="78.75" x14ac:dyDescent="0.25">
      <c r="A108" s="3"/>
      <c r="B108" s="22"/>
      <c r="C108" s="29">
        <v>409</v>
      </c>
      <c r="D108" s="30">
        <v>409</v>
      </c>
      <c r="E108" s="132"/>
      <c r="F108" s="132"/>
      <c r="G108" s="132"/>
      <c r="H108" s="4" t="s">
        <v>64</v>
      </c>
      <c r="I108" s="133"/>
      <c r="J108" s="133"/>
      <c r="K108" s="5">
        <v>540</v>
      </c>
      <c r="L108" s="43" t="s">
        <v>69</v>
      </c>
      <c r="M108" s="121">
        <v>657</v>
      </c>
      <c r="N108" s="66">
        <v>4</v>
      </c>
      <c r="O108" s="66">
        <v>9</v>
      </c>
      <c r="P108" s="89" t="s">
        <v>143</v>
      </c>
      <c r="Q108" s="67">
        <v>0</v>
      </c>
      <c r="R108" s="68">
        <f>R109</f>
        <v>4917.3069999999998</v>
      </c>
      <c r="S108" s="7"/>
      <c r="T108" s="68">
        <f t="shared" si="58"/>
        <v>5158.259</v>
      </c>
      <c r="U108" s="63">
        <f t="shared" si="58"/>
        <v>5200</v>
      </c>
    </row>
    <row r="109" spans="1:21" ht="47.25" x14ac:dyDescent="0.25">
      <c r="A109" s="3"/>
      <c r="B109" s="134" t="s">
        <v>59</v>
      </c>
      <c r="C109" s="134"/>
      <c r="D109" s="4">
        <v>409</v>
      </c>
      <c r="E109" s="132"/>
      <c r="F109" s="132"/>
      <c r="G109" s="132"/>
      <c r="H109" s="4" t="s">
        <v>66</v>
      </c>
      <c r="I109" s="133"/>
      <c r="J109" s="133"/>
      <c r="K109" s="5">
        <v>410</v>
      </c>
      <c r="L109" s="64" t="s">
        <v>212</v>
      </c>
      <c r="M109" s="121">
        <v>657</v>
      </c>
      <c r="N109" s="80">
        <v>4</v>
      </c>
      <c r="O109" s="75">
        <v>9</v>
      </c>
      <c r="P109" s="100" t="s">
        <v>143</v>
      </c>
      <c r="Q109" s="77">
        <v>244</v>
      </c>
      <c r="R109" s="78">
        <v>4917.3069999999998</v>
      </c>
      <c r="S109" s="6">
        <f t="shared" ref="S109" si="59">S110+S117+S124+S131</f>
        <v>3721.69</v>
      </c>
      <c r="T109" s="78">
        <v>5158.259</v>
      </c>
      <c r="U109" s="63">
        <v>5200</v>
      </c>
    </row>
    <row r="110" spans="1:21" ht="15.75" x14ac:dyDescent="0.25">
      <c r="A110" s="3"/>
      <c r="B110" s="134" t="s">
        <v>67</v>
      </c>
      <c r="C110" s="134"/>
      <c r="D110" s="4">
        <v>409</v>
      </c>
      <c r="E110" s="132"/>
      <c r="F110" s="132"/>
      <c r="G110" s="132"/>
      <c r="H110" s="4" t="s">
        <v>66</v>
      </c>
      <c r="I110" s="133"/>
      <c r="J110" s="133"/>
      <c r="K110" s="5">
        <v>410</v>
      </c>
      <c r="L110" s="41" t="s">
        <v>71</v>
      </c>
      <c r="M110" s="121">
        <v>657</v>
      </c>
      <c r="N110" s="59">
        <v>4</v>
      </c>
      <c r="O110" s="59">
        <v>10</v>
      </c>
      <c r="P110" s="60" t="s">
        <v>163</v>
      </c>
      <c r="Q110" s="61">
        <v>0</v>
      </c>
      <c r="R110" s="62">
        <f>R111</f>
        <v>2570.0280000000002</v>
      </c>
      <c r="S110" s="18">
        <f t="shared" ref="S110:U111" si="60">S111</f>
        <v>3721.69</v>
      </c>
      <c r="T110" s="62">
        <f>T111+T114+T118</f>
        <v>2342.4780000000001</v>
      </c>
      <c r="U110" s="63">
        <f>U111+U113+U118</f>
        <v>1342.4780000000001</v>
      </c>
    </row>
    <row r="111" spans="1:21" ht="63" x14ac:dyDescent="0.25">
      <c r="A111" s="3"/>
      <c r="B111" s="134" t="s">
        <v>68</v>
      </c>
      <c r="C111" s="134"/>
      <c r="D111" s="4">
        <v>409</v>
      </c>
      <c r="E111" s="132"/>
      <c r="F111" s="132"/>
      <c r="G111" s="132"/>
      <c r="H111" s="4" t="s">
        <v>68</v>
      </c>
      <c r="I111" s="133"/>
      <c r="J111" s="133"/>
      <c r="K111" s="5">
        <v>240</v>
      </c>
      <c r="L111" s="47" t="s">
        <v>186</v>
      </c>
      <c r="M111" s="121">
        <v>657</v>
      </c>
      <c r="N111" s="59">
        <v>4</v>
      </c>
      <c r="O111" s="59">
        <v>10</v>
      </c>
      <c r="P111" s="100" t="s">
        <v>144</v>
      </c>
      <c r="Q111" s="61">
        <v>0</v>
      </c>
      <c r="R111" s="62">
        <f>R112+R114</f>
        <v>2570.0280000000002</v>
      </c>
      <c r="S111" s="18">
        <f t="shared" si="60"/>
        <v>3721.69</v>
      </c>
      <c r="T111" s="62">
        <f t="shared" si="60"/>
        <v>2134.4780000000001</v>
      </c>
      <c r="U111" s="63">
        <f t="shared" si="60"/>
        <v>1134.4780000000001</v>
      </c>
    </row>
    <row r="112" spans="1:21" ht="78.75" x14ac:dyDescent="0.25">
      <c r="A112" s="3"/>
      <c r="B112" s="134">
        <v>200</v>
      </c>
      <c r="C112" s="134"/>
      <c r="D112" s="4">
        <v>409</v>
      </c>
      <c r="E112" s="132"/>
      <c r="F112" s="132"/>
      <c r="G112" s="132"/>
      <c r="H112" s="4" t="s">
        <v>68</v>
      </c>
      <c r="I112" s="133"/>
      <c r="J112" s="133"/>
      <c r="K112" s="5">
        <v>240</v>
      </c>
      <c r="L112" s="41" t="s">
        <v>185</v>
      </c>
      <c r="M112" s="121">
        <v>657</v>
      </c>
      <c r="N112" s="69">
        <v>4</v>
      </c>
      <c r="O112" s="69">
        <v>10</v>
      </c>
      <c r="P112" s="100" t="s">
        <v>144</v>
      </c>
      <c r="Q112" s="67">
        <v>811</v>
      </c>
      <c r="R112" s="63">
        <v>2134.4780000000001</v>
      </c>
      <c r="S112" s="18">
        <f t="shared" ref="S112" si="61">S114</f>
        <v>3721.69</v>
      </c>
      <c r="T112" s="63">
        <v>2134.4780000000001</v>
      </c>
      <c r="U112" s="63">
        <v>1134.4780000000001</v>
      </c>
    </row>
    <row r="113" spans="1:21" ht="47.25" x14ac:dyDescent="0.25">
      <c r="A113" s="3"/>
      <c r="B113" s="22">
        <v>4</v>
      </c>
      <c r="C113" s="29">
        <v>409</v>
      </c>
      <c r="D113" s="29">
        <v>409</v>
      </c>
      <c r="E113" s="23" t="s">
        <v>59</v>
      </c>
      <c r="F113" s="23" t="s">
        <v>67</v>
      </c>
      <c r="G113" s="23" t="s">
        <v>68</v>
      </c>
      <c r="H113" s="29" t="s">
        <v>68</v>
      </c>
      <c r="I113" s="24"/>
      <c r="J113" s="24"/>
      <c r="K113" s="1">
        <v>240</v>
      </c>
      <c r="L113" s="44" t="s">
        <v>171</v>
      </c>
      <c r="M113" s="121">
        <v>657</v>
      </c>
      <c r="N113" s="69">
        <v>4</v>
      </c>
      <c r="O113" s="69">
        <v>10</v>
      </c>
      <c r="P113" s="100" t="s">
        <v>116</v>
      </c>
      <c r="Q113" s="67">
        <v>0</v>
      </c>
      <c r="R113" s="63">
        <f>R114</f>
        <v>435.55</v>
      </c>
      <c r="S113" s="18">
        <f t="shared" ref="S113:U115" si="62">S114</f>
        <v>3721.69</v>
      </c>
      <c r="T113" s="63">
        <f t="shared" si="62"/>
        <v>208</v>
      </c>
      <c r="U113" s="63">
        <f t="shared" si="62"/>
        <v>208</v>
      </c>
    </row>
    <row r="114" spans="1:21" ht="94.5" x14ac:dyDescent="0.25">
      <c r="A114" s="3"/>
      <c r="B114" s="22"/>
      <c r="C114" s="29">
        <v>410</v>
      </c>
      <c r="D114" s="30">
        <v>410</v>
      </c>
      <c r="E114" s="132"/>
      <c r="F114" s="132"/>
      <c r="G114" s="132"/>
      <c r="H114" s="4" t="s">
        <v>70</v>
      </c>
      <c r="I114" s="133"/>
      <c r="J114" s="133"/>
      <c r="K114" s="5">
        <v>240</v>
      </c>
      <c r="L114" s="43" t="s">
        <v>173</v>
      </c>
      <c r="M114" s="121">
        <v>657</v>
      </c>
      <c r="N114" s="69">
        <v>4</v>
      </c>
      <c r="O114" s="69">
        <v>10</v>
      </c>
      <c r="P114" s="100" t="s">
        <v>116</v>
      </c>
      <c r="Q114" s="67">
        <v>0</v>
      </c>
      <c r="R114" s="63">
        <f>R115+R116</f>
        <v>435.55</v>
      </c>
      <c r="S114" s="18">
        <f t="shared" si="62"/>
        <v>3721.69</v>
      </c>
      <c r="T114" s="63">
        <f t="shared" ref="T114:U114" si="63">T115+T116</f>
        <v>208</v>
      </c>
      <c r="U114" s="63">
        <f t="shared" si="63"/>
        <v>208</v>
      </c>
    </row>
    <row r="115" spans="1:21" ht="31.5" x14ac:dyDescent="0.25">
      <c r="A115" s="3"/>
      <c r="B115" s="134" t="s">
        <v>72</v>
      </c>
      <c r="C115" s="134"/>
      <c r="D115" s="4">
        <v>410</v>
      </c>
      <c r="E115" s="132"/>
      <c r="F115" s="132"/>
      <c r="G115" s="132"/>
      <c r="H115" s="4" t="s">
        <v>73</v>
      </c>
      <c r="I115" s="133"/>
      <c r="J115" s="133"/>
      <c r="K115" s="5">
        <v>240</v>
      </c>
      <c r="L115" s="41" t="s">
        <v>224</v>
      </c>
      <c r="M115" s="121">
        <v>657</v>
      </c>
      <c r="N115" s="59">
        <v>4</v>
      </c>
      <c r="O115" s="59">
        <v>10</v>
      </c>
      <c r="P115" s="100" t="s">
        <v>118</v>
      </c>
      <c r="Q115" s="61">
        <v>242</v>
      </c>
      <c r="R115" s="62">
        <v>108</v>
      </c>
      <c r="S115" s="18">
        <f t="shared" si="62"/>
        <v>3721.69</v>
      </c>
      <c r="T115" s="62">
        <v>108</v>
      </c>
      <c r="U115" s="63">
        <v>108</v>
      </c>
    </row>
    <row r="116" spans="1:21" ht="47.25" x14ac:dyDescent="0.25">
      <c r="A116" s="3"/>
      <c r="B116" s="134">
        <v>200</v>
      </c>
      <c r="C116" s="134"/>
      <c r="D116" s="4">
        <v>410</v>
      </c>
      <c r="E116" s="132"/>
      <c r="F116" s="132"/>
      <c r="G116" s="132"/>
      <c r="H116" s="4" t="s">
        <v>73</v>
      </c>
      <c r="I116" s="133"/>
      <c r="J116" s="133"/>
      <c r="K116" s="5">
        <v>240</v>
      </c>
      <c r="L116" s="41" t="s">
        <v>212</v>
      </c>
      <c r="M116" s="121">
        <v>657</v>
      </c>
      <c r="N116" s="59">
        <v>4</v>
      </c>
      <c r="O116" s="59">
        <v>10</v>
      </c>
      <c r="P116" s="100" t="s">
        <v>121</v>
      </c>
      <c r="Q116" s="61">
        <v>244</v>
      </c>
      <c r="R116" s="62">
        <v>327.55</v>
      </c>
      <c r="S116" s="18">
        <v>3721.69</v>
      </c>
      <c r="T116" s="62">
        <v>100</v>
      </c>
      <c r="U116" s="63">
        <v>100</v>
      </c>
    </row>
    <row r="117" spans="1:21" ht="31.5" x14ac:dyDescent="0.25">
      <c r="A117" s="3"/>
      <c r="B117" s="22">
        <v>4</v>
      </c>
      <c r="C117" s="29">
        <v>410</v>
      </c>
      <c r="D117" s="29">
        <v>410</v>
      </c>
      <c r="E117" s="23" t="s">
        <v>72</v>
      </c>
      <c r="F117" s="23" t="s">
        <v>72</v>
      </c>
      <c r="G117" s="23" t="s">
        <v>73</v>
      </c>
      <c r="H117" s="29" t="s">
        <v>73</v>
      </c>
      <c r="I117" s="24"/>
      <c r="J117" s="24"/>
      <c r="K117" s="1">
        <v>240</v>
      </c>
      <c r="L117" s="43" t="s">
        <v>187</v>
      </c>
      <c r="M117" s="121">
        <v>657</v>
      </c>
      <c r="N117" s="59">
        <v>4</v>
      </c>
      <c r="O117" s="59">
        <v>12</v>
      </c>
      <c r="P117" s="111" t="s">
        <v>163</v>
      </c>
      <c r="Q117" s="61">
        <v>0</v>
      </c>
      <c r="R117" s="62">
        <f>R118</f>
        <v>600</v>
      </c>
      <c r="S117" s="18">
        <f t="shared" ref="S117:U117" si="64">S118</f>
        <v>0</v>
      </c>
      <c r="T117" s="62">
        <f t="shared" si="64"/>
        <v>0</v>
      </c>
      <c r="U117" s="63">
        <f t="shared" si="64"/>
        <v>0</v>
      </c>
    </row>
    <row r="118" spans="1:21" ht="173.25" x14ac:dyDescent="0.25">
      <c r="A118" s="3"/>
      <c r="B118" s="134" t="s">
        <v>59</v>
      </c>
      <c r="C118" s="134"/>
      <c r="D118" s="4">
        <v>410</v>
      </c>
      <c r="E118" s="132"/>
      <c r="F118" s="132"/>
      <c r="G118" s="132"/>
      <c r="H118" s="4" t="s">
        <v>57</v>
      </c>
      <c r="I118" s="133"/>
      <c r="J118" s="133"/>
      <c r="K118" s="5">
        <v>810</v>
      </c>
      <c r="L118" s="43" t="s">
        <v>188</v>
      </c>
      <c r="M118" s="121">
        <v>657</v>
      </c>
      <c r="N118" s="59">
        <v>4</v>
      </c>
      <c r="O118" s="59">
        <v>12</v>
      </c>
      <c r="P118" s="60" t="s">
        <v>201</v>
      </c>
      <c r="Q118" s="61">
        <v>0</v>
      </c>
      <c r="R118" s="62">
        <f>R119</f>
        <v>600</v>
      </c>
      <c r="S118" s="18">
        <f>S119</f>
        <v>0</v>
      </c>
      <c r="T118" s="62">
        <v>0</v>
      </c>
      <c r="U118" s="63">
        <v>0</v>
      </c>
    </row>
    <row r="119" spans="1:21" ht="15.75" x14ac:dyDescent="0.25">
      <c r="A119" s="3"/>
      <c r="B119" s="134" t="s">
        <v>61</v>
      </c>
      <c r="C119" s="134"/>
      <c r="D119" s="4">
        <v>410</v>
      </c>
      <c r="E119" s="132"/>
      <c r="F119" s="132"/>
      <c r="G119" s="132"/>
      <c r="H119" s="4" t="s">
        <v>57</v>
      </c>
      <c r="I119" s="133"/>
      <c r="J119" s="133"/>
      <c r="K119" s="5">
        <v>810</v>
      </c>
      <c r="L119" s="43" t="s">
        <v>25</v>
      </c>
      <c r="M119" s="121">
        <v>657</v>
      </c>
      <c r="N119" s="59">
        <v>4</v>
      </c>
      <c r="O119" s="59">
        <v>12</v>
      </c>
      <c r="P119" s="60" t="s">
        <v>201</v>
      </c>
      <c r="Q119" s="61">
        <v>500</v>
      </c>
      <c r="R119" s="62">
        <f>R120</f>
        <v>600</v>
      </c>
      <c r="S119" s="18">
        <f t="shared" ref="S119" si="65">S121</f>
        <v>0</v>
      </c>
      <c r="T119" s="62">
        <v>0</v>
      </c>
      <c r="U119" s="63">
        <v>0</v>
      </c>
    </row>
    <row r="120" spans="1:21" ht="15.75" x14ac:dyDescent="0.25">
      <c r="A120" s="3"/>
      <c r="B120" s="134" t="s">
        <v>57</v>
      </c>
      <c r="C120" s="134"/>
      <c r="D120" s="4">
        <v>410</v>
      </c>
      <c r="E120" s="132"/>
      <c r="F120" s="132"/>
      <c r="G120" s="132"/>
      <c r="H120" s="4" t="s">
        <v>57</v>
      </c>
      <c r="I120" s="133"/>
      <c r="J120" s="133"/>
      <c r="K120" s="5">
        <v>810</v>
      </c>
      <c r="L120" s="41" t="s">
        <v>26</v>
      </c>
      <c r="M120" s="121">
        <v>657</v>
      </c>
      <c r="N120" s="59">
        <v>4</v>
      </c>
      <c r="O120" s="59">
        <v>12</v>
      </c>
      <c r="P120" s="60" t="s">
        <v>201</v>
      </c>
      <c r="Q120" s="61">
        <v>540</v>
      </c>
      <c r="R120" s="62">
        <v>600</v>
      </c>
      <c r="S120" s="18">
        <f t="shared" ref="S120:S122" si="66">S121</f>
        <v>0</v>
      </c>
      <c r="T120" s="62">
        <v>0</v>
      </c>
      <c r="U120" s="63">
        <v>0</v>
      </c>
    </row>
    <row r="121" spans="1:21" ht="15.75" x14ac:dyDescent="0.25">
      <c r="A121" s="3"/>
      <c r="B121" s="134">
        <v>200</v>
      </c>
      <c r="C121" s="134"/>
      <c r="D121" s="4">
        <v>410</v>
      </c>
      <c r="E121" s="132"/>
      <c r="F121" s="132"/>
      <c r="G121" s="132"/>
      <c r="H121" s="4" t="s">
        <v>57</v>
      </c>
      <c r="I121" s="133"/>
      <c r="J121" s="133"/>
      <c r="K121" s="5">
        <v>240</v>
      </c>
      <c r="L121" s="53" t="s">
        <v>75</v>
      </c>
      <c r="M121" s="121">
        <v>657</v>
      </c>
      <c r="N121" s="54">
        <v>5</v>
      </c>
      <c r="O121" s="54">
        <v>0</v>
      </c>
      <c r="P121" s="101" t="s">
        <v>163</v>
      </c>
      <c r="Q121" s="56">
        <v>0</v>
      </c>
      <c r="R121" s="57">
        <f>R122+R126+R130</f>
        <v>10764.35</v>
      </c>
      <c r="S121" s="18">
        <f t="shared" si="66"/>
        <v>0</v>
      </c>
      <c r="T121" s="57">
        <f>T123+T128+T130</f>
        <v>8379.8469999999998</v>
      </c>
      <c r="U121" s="58">
        <f>U123+U128+U130</f>
        <v>5549.4560000000001</v>
      </c>
    </row>
    <row r="122" spans="1:21" ht="15.75" x14ac:dyDescent="0.25">
      <c r="A122" s="3"/>
      <c r="B122" s="22">
        <v>4</v>
      </c>
      <c r="C122" s="29">
        <v>410</v>
      </c>
      <c r="D122" s="29">
        <v>410</v>
      </c>
      <c r="E122" s="23" t="s">
        <v>59</v>
      </c>
      <c r="F122" s="23" t="s">
        <v>61</v>
      </c>
      <c r="G122" s="23" t="s">
        <v>57</v>
      </c>
      <c r="H122" s="29" t="s">
        <v>57</v>
      </c>
      <c r="I122" s="24"/>
      <c r="J122" s="24"/>
      <c r="K122" s="1">
        <v>240</v>
      </c>
      <c r="L122" s="65" t="s">
        <v>77</v>
      </c>
      <c r="M122" s="121">
        <v>657</v>
      </c>
      <c r="N122" s="59">
        <v>5</v>
      </c>
      <c r="O122" s="59">
        <v>1</v>
      </c>
      <c r="P122" s="60" t="s">
        <v>163</v>
      </c>
      <c r="Q122" s="61">
        <v>0</v>
      </c>
      <c r="R122" s="62">
        <f>R123</f>
        <v>3703.6800000000003</v>
      </c>
      <c r="S122" s="18">
        <f t="shared" si="66"/>
        <v>0</v>
      </c>
      <c r="T122" s="62">
        <f>T123</f>
        <v>3107.1470000000004</v>
      </c>
      <c r="U122" s="63">
        <f>U123</f>
        <v>2551.2599999999998</v>
      </c>
    </row>
    <row r="123" spans="1:21" ht="47.25" x14ac:dyDescent="0.25">
      <c r="A123" s="3"/>
      <c r="B123" s="134">
        <v>800</v>
      </c>
      <c r="C123" s="134"/>
      <c r="D123" s="4">
        <v>410</v>
      </c>
      <c r="E123" s="132"/>
      <c r="F123" s="132"/>
      <c r="G123" s="132"/>
      <c r="H123" s="4" t="s">
        <v>57</v>
      </c>
      <c r="I123" s="133"/>
      <c r="J123" s="133"/>
      <c r="K123" s="5">
        <v>810</v>
      </c>
      <c r="L123" s="41" t="s">
        <v>189</v>
      </c>
      <c r="M123" s="121">
        <v>657</v>
      </c>
      <c r="N123" s="59">
        <v>5</v>
      </c>
      <c r="O123" s="59">
        <v>1</v>
      </c>
      <c r="P123" s="60" t="s">
        <v>145</v>
      </c>
      <c r="Q123" s="61">
        <v>0</v>
      </c>
      <c r="R123" s="62">
        <f>R124+R125</f>
        <v>3703.6800000000003</v>
      </c>
      <c r="S123" s="7"/>
      <c r="T123" s="62">
        <f t="shared" ref="T123:U123" si="67">T124+T125</f>
        <v>3107.1470000000004</v>
      </c>
      <c r="U123" s="63">
        <f t="shared" si="67"/>
        <v>2551.2599999999998</v>
      </c>
    </row>
    <row r="124" spans="1:21" ht="78.75" x14ac:dyDescent="0.25">
      <c r="A124" s="3"/>
      <c r="B124" s="137">
        <v>5</v>
      </c>
      <c r="C124" s="137"/>
      <c r="D124" s="4">
        <v>502</v>
      </c>
      <c r="E124" s="135"/>
      <c r="F124" s="135"/>
      <c r="G124" s="135"/>
      <c r="H124" s="4" t="s">
        <v>74</v>
      </c>
      <c r="I124" s="136"/>
      <c r="J124" s="136"/>
      <c r="K124" s="5">
        <v>240</v>
      </c>
      <c r="L124" s="41" t="s">
        <v>185</v>
      </c>
      <c r="M124" s="121">
        <v>657</v>
      </c>
      <c r="N124" s="59">
        <v>5</v>
      </c>
      <c r="O124" s="59">
        <v>1</v>
      </c>
      <c r="P124" s="60" t="s">
        <v>146</v>
      </c>
      <c r="Q124" s="61">
        <v>811</v>
      </c>
      <c r="R124" s="62">
        <v>3468.86</v>
      </c>
      <c r="S124" s="18">
        <f t="shared" ref="S124" si="68">S126+S128</f>
        <v>0</v>
      </c>
      <c r="T124" s="62">
        <v>2772.3270000000002</v>
      </c>
      <c r="U124" s="63">
        <v>2135.2739999999999</v>
      </c>
    </row>
    <row r="125" spans="1:21" ht="47.25" x14ac:dyDescent="0.25">
      <c r="A125" s="3"/>
      <c r="B125" s="22"/>
      <c r="C125" s="29">
        <v>501</v>
      </c>
      <c r="D125" s="30">
        <v>501</v>
      </c>
      <c r="E125" s="132"/>
      <c r="F125" s="132"/>
      <c r="G125" s="132"/>
      <c r="H125" s="4" t="s">
        <v>76</v>
      </c>
      <c r="I125" s="133"/>
      <c r="J125" s="133"/>
      <c r="K125" s="5">
        <v>810</v>
      </c>
      <c r="L125" s="48" t="s">
        <v>212</v>
      </c>
      <c r="M125" s="121">
        <v>657</v>
      </c>
      <c r="N125" s="59">
        <v>5</v>
      </c>
      <c r="O125" s="59">
        <v>1</v>
      </c>
      <c r="P125" s="60" t="s">
        <v>146</v>
      </c>
      <c r="Q125" s="61">
        <v>244</v>
      </c>
      <c r="R125" s="62">
        <v>234.82</v>
      </c>
      <c r="S125" s="18">
        <f t="shared" ref="S125:S126" si="69">S126</f>
        <v>0</v>
      </c>
      <c r="T125" s="62">
        <v>334.82</v>
      </c>
      <c r="U125" s="63">
        <v>415.98599999999999</v>
      </c>
    </row>
    <row r="126" spans="1:21" ht="15.75" x14ac:dyDescent="0.25">
      <c r="A126" s="3"/>
      <c r="B126" s="134" t="s">
        <v>78</v>
      </c>
      <c r="C126" s="134"/>
      <c r="D126" s="4">
        <v>501</v>
      </c>
      <c r="E126" s="132"/>
      <c r="F126" s="132"/>
      <c r="G126" s="132"/>
      <c r="H126" s="4" t="s">
        <v>79</v>
      </c>
      <c r="I126" s="133"/>
      <c r="J126" s="133"/>
      <c r="K126" s="5">
        <v>240</v>
      </c>
      <c r="L126" s="41" t="s">
        <v>84</v>
      </c>
      <c r="M126" s="121">
        <v>657</v>
      </c>
      <c r="N126" s="59">
        <v>5</v>
      </c>
      <c r="O126" s="59">
        <v>2</v>
      </c>
      <c r="P126" s="70" t="s">
        <v>163</v>
      </c>
      <c r="Q126" s="61">
        <v>0</v>
      </c>
      <c r="R126" s="62">
        <f>R128</f>
        <v>5914.67</v>
      </c>
      <c r="S126" s="18">
        <f t="shared" si="69"/>
        <v>0</v>
      </c>
      <c r="T126" s="62">
        <f t="shared" ref="T126:U126" si="70">T128</f>
        <v>4212.7</v>
      </c>
      <c r="U126" s="63">
        <f t="shared" si="70"/>
        <v>1605.5</v>
      </c>
    </row>
    <row r="127" spans="1:21" ht="15.75" x14ac:dyDescent="0.25">
      <c r="A127" s="3"/>
      <c r="B127" s="134">
        <v>200</v>
      </c>
      <c r="C127" s="134"/>
      <c r="D127" s="4">
        <v>501</v>
      </c>
      <c r="E127" s="132"/>
      <c r="F127" s="132"/>
      <c r="G127" s="132"/>
      <c r="H127" s="4" t="s">
        <v>79</v>
      </c>
      <c r="I127" s="133"/>
      <c r="J127" s="133"/>
      <c r="K127" s="5">
        <v>240</v>
      </c>
      <c r="L127" s="41" t="s">
        <v>190</v>
      </c>
      <c r="M127" s="121">
        <v>657</v>
      </c>
      <c r="N127" s="59">
        <v>5</v>
      </c>
      <c r="O127" s="59">
        <v>2</v>
      </c>
      <c r="P127" s="92" t="s">
        <v>154</v>
      </c>
      <c r="Q127" s="61"/>
      <c r="R127" s="62">
        <f>R128</f>
        <v>5914.67</v>
      </c>
      <c r="S127" s="7"/>
      <c r="T127" s="62">
        <f t="shared" ref="T127:U128" si="71">T128</f>
        <v>4212.7</v>
      </c>
      <c r="U127" s="63">
        <f t="shared" si="71"/>
        <v>1605.5</v>
      </c>
    </row>
    <row r="128" spans="1:21" ht="220.5" x14ac:dyDescent="0.25">
      <c r="A128" s="3"/>
      <c r="B128" s="22">
        <v>5</v>
      </c>
      <c r="C128" s="29">
        <v>501</v>
      </c>
      <c r="D128" s="29">
        <v>501</v>
      </c>
      <c r="E128" s="23" t="s">
        <v>78</v>
      </c>
      <c r="F128" s="23" t="s">
        <v>78</v>
      </c>
      <c r="G128" s="23" t="s">
        <v>79</v>
      </c>
      <c r="H128" s="29" t="s">
        <v>79</v>
      </c>
      <c r="I128" s="24"/>
      <c r="J128" s="24"/>
      <c r="K128" s="1">
        <v>240</v>
      </c>
      <c r="L128" s="41" t="s">
        <v>191</v>
      </c>
      <c r="M128" s="121">
        <v>657</v>
      </c>
      <c r="N128" s="59">
        <v>5</v>
      </c>
      <c r="O128" s="59">
        <v>2</v>
      </c>
      <c r="P128" s="92" t="s">
        <v>147</v>
      </c>
      <c r="Q128" s="61">
        <v>0</v>
      </c>
      <c r="R128" s="62">
        <f>R129</f>
        <v>5914.67</v>
      </c>
      <c r="S128" s="7"/>
      <c r="T128" s="62">
        <f t="shared" si="71"/>
        <v>4212.7</v>
      </c>
      <c r="U128" s="63">
        <f t="shared" si="71"/>
        <v>1605.5</v>
      </c>
    </row>
    <row r="129" spans="1:21" ht="15.75" x14ac:dyDescent="0.25">
      <c r="A129" s="3"/>
      <c r="B129" s="134" t="s">
        <v>80</v>
      </c>
      <c r="C129" s="134"/>
      <c r="D129" s="4">
        <v>501</v>
      </c>
      <c r="E129" s="132"/>
      <c r="F129" s="132"/>
      <c r="G129" s="132"/>
      <c r="H129" s="4" t="s">
        <v>81</v>
      </c>
      <c r="I129" s="133"/>
      <c r="J129" s="133"/>
      <c r="K129" s="5">
        <v>240</v>
      </c>
      <c r="L129" s="48" t="s">
        <v>26</v>
      </c>
      <c r="M129" s="121">
        <v>657</v>
      </c>
      <c r="N129" s="59">
        <v>5</v>
      </c>
      <c r="O129" s="59">
        <v>2</v>
      </c>
      <c r="P129" s="92" t="s">
        <v>147</v>
      </c>
      <c r="Q129" s="61">
        <v>540</v>
      </c>
      <c r="R129" s="62">
        <v>5914.67</v>
      </c>
      <c r="S129" s="7"/>
      <c r="T129" s="62">
        <v>4212.7</v>
      </c>
      <c r="U129" s="63">
        <v>1605.5</v>
      </c>
    </row>
    <row r="130" spans="1:21" ht="15.75" x14ac:dyDescent="0.25">
      <c r="A130" s="3"/>
      <c r="B130" s="134" t="s">
        <v>82</v>
      </c>
      <c r="C130" s="134"/>
      <c r="D130" s="4">
        <v>501</v>
      </c>
      <c r="E130" s="132"/>
      <c r="F130" s="132"/>
      <c r="G130" s="132"/>
      <c r="H130" s="4" t="s">
        <v>83</v>
      </c>
      <c r="I130" s="133"/>
      <c r="J130" s="133"/>
      <c r="K130" s="5">
        <v>410</v>
      </c>
      <c r="L130" s="41" t="s">
        <v>87</v>
      </c>
      <c r="M130" s="121">
        <v>657</v>
      </c>
      <c r="N130" s="59">
        <v>5</v>
      </c>
      <c r="O130" s="59">
        <v>3</v>
      </c>
      <c r="P130" s="70" t="s">
        <v>163</v>
      </c>
      <c r="Q130" s="61">
        <v>0</v>
      </c>
      <c r="R130" s="62">
        <f>R131</f>
        <v>1146</v>
      </c>
      <c r="S130" s="7"/>
      <c r="T130" s="62">
        <f t="shared" ref="T130:U130" si="72">T131</f>
        <v>1060</v>
      </c>
      <c r="U130" s="63">
        <f t="shared" si="72"/>
        <v>1392.6959999999999</v>
      </c>
    </row>
    <row r="131" spans="1:21" ht="47.25" x14ac:dyDescent="0.25">
      <c r="A131" s="3"/>
      <c r="B131" s="22"/>
      <c r="C131" s="29">
        <v>502</v>
      </c>
      <c r="D131" s="30">
        <v>502</v>
      </c>
      <c r="E131" s="132"/>
      <c r="F131" s="132"/>
      <c r="G131" s="132"/>
      <c r="H131" s="4" t="s">
        <v>74</v>
      </c>
      <c r="I131" s="133"/>
      <c r="J131" s="133"/>
      <c r="K131" s="5">
        <v>240</v>
      </c>
      <c r="L131" s="41" t="s">
        <v>192</v>
      </c>
      <c r="M131" s="121">
        <v>657</v>
      </c>
      <c r="N131" s="59">
        <v>5</v>
      </c>
      <c r="O131" s="59">
        <v>3</v>
      </c>
      <c r="P131" s="92" t="s">
        <v>148</v>
      </c>
      <c r="Q131" s="61">
        <v>0</v>
      </c>
      <c r="R131" s="62">
        <f>R132+R134+R137</f>
        <v>1146</v>
      </c>
      <c r="S131" s="7"/>
      <c r="T131" s="62">
        <f>T132+T134+T137</f>
        <v>1060</v>
      </c>
      <c r="U131" s="63">
        <f>U132+U134+U137</f>
        <v>1392.6959999999999</v>
      </c>
    </row>
    <row r="132" spans="1:21" ht="47.25" x14ac:dyDescent="0.25">
      <c r="A132" s="3"/>
      <c r="B132" s="134" t="s">
        <v>80</v>
      </c>
      <c r="C132" s="134"/>
      <c r="D132" s="4">
        <v>502</v>
      </c>
      <c r="E132" s="132"/>
      <c r="F132" s="132"/>
      <c r="G132" s="132"/>
      <c r="H132" s="4" t="s">
        <v>85</v>
      </c>
      <c r="I132" s="133"/>
      <c r="J132" s="133"/>
      <c r="K132" s="5">
        <v>240</v>
      </c>
      <c r="L132" s="41" t="s">
        <v>212</v>
      </c>
      <c r="M132" s="121">
        <v>657</v>
      </c>
      <c r="N132" s="59">
        <v>5</v>
      </c>
      <c r="O132" s="59">
        <v>3</v>
      </c>
      <c r="P132" s="92" t="s">
        <v>202</v>
      </c>
      <c r="Q132" s="61">
        <v>244</v>
      </c>
      <c r="R132" s="62">
        <v>750</v>
      </c>
      <c r="S132" s="7"/>
      <c r="T132" s="62">
        <v>1060</v>
      </c>
      <c r="U132" s="63">
        <v>1392.6959999999999</v>
      </c>
    </row>
    <row r="133" spans="1:21" ht="63" x14ac:dyDescent="0.25">
      <c r="A133" s="3"/>
      <c r="B133" s="134" t="s">
        <v>82</v>
      </c>
      <c r="C133" s="134"/>
      <c r="D133" s="4">
        <v>502</v>
      </c>
      <c r="E133" s="132"/>
      <c r="F133" s="132"/>
      <c r="G133" s="132"/>
      <c r="H133" s="4" t="s">
        <v>85</v>
      </c>
      <c r="I133" s="133"/>
      <c r="J133" s="133"/>
      <c r="K133" s="5">
        <v>240</v>
      </c>
      <c r="L133" s="41" t="s">
        <v>231</v>
      </c>
      <c r="M133" s="121">
        <v>657</v>
      </c>
      <c r="N133" s="59">
        <v>5</v>
      </c>
      <c r="O133" s="59">
        <v>3</v>
      </c>
      <c r="P133" s="92" t="s">
        <v>240</v>
      </c>
      <c r="Q133" s="61">
        <v>240</v>
      </c>
      <c r="R133" s="62">
        <v>0</v>
      </c>
      <c r="S133" s="7"/>
      <c r="T133" s="62">
        <v>0</v>
      </c>
      <c r="U133" s="63">
        <v>0</v>
      </c>
    </row>
    <row r="134" spans="1:21" ht="63" x14ac:dyDescent="0.25">
      <c r="A134" s="3"/>
      <c r="B134" s="134" t="s">
        <v>85</v>
      </c>
      <c r="C134" s="134"/>
      <c r="D134" s="4">
        <v>502</v>
      </c>
      <c r="E134" s="132"/>
      <c r="F134" s="132"/>
      <c r="G134" s="132"/>
      <c r="H134" s="4" t="s">
        <v>85</v>
      </c>
      <c r="I134" s="133"/>
      <c r="J134" s="133"/>
      <c r="K134" s="5">
        <v>240</v>
      </c>
      <c r="L134" s="41" t="s">
        <v>232</v>
      </c>
      <c r="M134" s="121">
        <v>657</v>
      </c>
      <c r="N134" s="59">
        <v>5</v>
      </c>
      <c r="O134" s="59">
        <v>3</v>
      </c>
      <c r="P134" s="92" t="s">
        <v>203</v>
      </c>
      <c r="Q134" s="61">
        <v>0</v>
      </c>
      <c r="R134" s="62">
        <f>R135</f>
        <v>296</v>
      </c>
      <c r="S134" s="6">
        <f t="shared" ref="S134" si="73">S135+S141+S146</f>
        <v>0</v>
      </c>
      <c r="T134" s="62">
        <f>T135</f>
        <v>0</v>
      </c>
      <c r="U134" s="63">
        <f>U135</f>
        <v>0</v>
      </c>
    </row>
    <row r="135" spans="1:21" ht="47.25" x14ac:dyDescent="0.25">
      <c r="A135" s="3"/>
      <c r="B135" s="134">
        <v>200</v>
      </c>
      <c r="C135" s="134"/>
      <c r="D135" s="4">
        <v>502</v>
      </c>
      <c r="E135" s="132"/>
      <c r="F135" s="132"/>
      <c r="G135" s="132"/>
      <c r="H135" s="4" t="s">
        <v>85</v>
      </c>
      <c r="I135" s="133"/>
      <c r="J135" s="133"/>
      <c r="K135" s="5">
        <v>240</v>
      </c>
      <c r="L135" s="41" t="s">
        <v>233</v>
      </c>
      <c r="M135" s="121">
        <v>657</v>
      </c>
      <c r="N135" s="59">
        <v>5</v>
      </c>
      <c r="O135" s="59">
        <v>3</v>
      </c>
      <c r="P135" s="92" t="s">
        <v>203</v>
      </c>
      <c r="Q135" s="61">
        <v>200</v>
      </c>
      <c r="R135" s="62">
        <f>R136</f>
        <v>296</v>
      </c>
      <c r="S135" s="18">
        <f t="shared" ref="S135" si="74">S136</f>
        <v>0</v>
      </c>
      <c r="T135" s="62">
        <f>T136</f>
        <v>0</v>
      </c>
      <c r="U135" s="63">
        <f>U136</f>
        <v>0</v>
      </c>
    </row>
    <row r="136" spans="1:21" ht="47.25" x14ac:dyDescent="0.25">
      <c r="A136" s="3"/>
      <c r="B136" s="22">
        <v>5</v>
      </c>
      <c r="C136" s="29">
        <v>502</v>
      </c>
      <c r="D136" s="29">
        <v>502</v>
      </c>
      <c r="E136" s="23" t="s">
        <v>80</v>
      </c>
      <c r="F136" s="23" t="s">
        <v>82</v>
      </c>
      <c r="G136" s="23" t="s">
        <v>85</v>
      </c>
      <c r="H136" s="29" t="s">
        <v>85</v>
      </c>
      <c r="I136" s="24"/>
      <c r="J136" s="24"/>
      <c r="K136" s="1">
        <v>240</v>
      </c>
      <c r="L136" s="41" t="s">
        <v>212</v>
      </c>
      <c r="M136" s="121">
        <v>657</v>
      </c>
      <c r="N136" s="59">
        <v>5</v>
      </c>
      <c r="O136" s="59">
        <v>3</v>
      </c>
      <c r="P136" s="92" t="s">
        <v>203</v>
      </c>
      <c r="Q136" s="61">
        <v>240</v>
      </c>
      <c r="R136" s="62">
        <v>296</v>
      </c>
      <c r="S136" s="18">
        <f t="shared" ref="S136" si="75">S137+S139</f>
        <v>0</v>
      </c>
      <c r="T136" s="62">
        <v>0</v>
      </c>
      <c r="U136" s="63">
        <v>0</v>
      </c>
    </row>
    <row r="137" spans="1:21" ht="31.5" x14ac:dyDescent="0.25">
      <c r="A137" s="3"/>
      <c r="B137" s="134" t="s">
        <v>86</v>
      </c>
      <c r="C137" s="134"/>
      <c r="D137" s="4">
        <v>502</v>
      </c>
      <c r="E137" s="132"/>
      <c r="F137" s="132"/>
      <c r="G137" s="132"/>
      <c r="H137" s="4" t="s">
        <v>74</v>
      </c>
      <c r="I137" s="133"/>
      <c r="J137" s="133"/>
      <c r="K137" s="5">
        <v>240</v>
      </c>
      <c r="L137" s="41" t="s">
        <v>193</v>
      </c>
      <c r="M137" s="121">
        <v>657</v>
      </c>
      <c r="N137" s="59">
        <v>5</v>
      </c>
      <c r="O137" s="59">
        <v>3</v>
      </c>
      <c r="P137" s="92" t="s">
        <v>164</v>
      </c>
      <c r="Q137" s="61">
        <v>0</v>
      </c>
      <c r="R137" s="62">
        <f>R138+R139</f>
        <v>100</v>
      </c>
      <c r="S137" s="18">
        <f t="shared" ref="S137" si="76">S138</f>
        <v>0</v>
      </c>
      <c r="T137" s="62">
        <f>T138+T139</f>
        <v>0</v>
      </c>
      <c r="U137" s="63">
        <f>U138+U139</f>
        <v>0</v>
      </c>
    </row>
    <row r="138" spans="1:21" ht="63" x14ac:dyDescent="0.25">
      <c r="A138" s="3"/>
      <c r="B138" s="29"/>
      <c r="C138" s="29"/>
      <c r="D138" s="4"/>
      <c r="E138" s="23"/>
      <c r="F138" s="23"/>
      <c r="G138" s="23"/>
      <c r="H138" s="4"/>
      <c r="I138" s="24"/>
      <c r="J138" s="24"/>
      <c r="K138" s="5"/>
      <c r="L138" s="41" t="s">
        <v>234</v>
      </c>
      <c r="M138" s="121">
        <v>657</v>
      </c>
      <c r="N138" s="59">
        <v>5</v>
      </c>
      <c r="O138" s="59">
        <v>3</v>
      </c>
      <c r="P138" s="92" t="s">
        <v>165</v>
      </c>
      <c r="Q138" s="61">
        <v>240</v>
      </c>
      <c r="R138" s="62">
        <v>0</v>
      </c>
      <c r="S138" s="7"/>
      <c r="T138" s="62">
        <v>0</v>
      </c>
      <c r="U138" s="63">
        <v>0</v>
      </c>
    </row>
    <row r="139" spans="1:21" ht="63" x14ac:dyDescent="0.25">
      <c r="A139" s="3"/>
      <c r="B139" s="29"/>
      <c r="C139" s="29"/>
      <c r="D139" s="4"/>
      <c r="E139" s="23"/>
      <c r="F139" s="23"/>
      <c r="G139" s="23"/>
      <c r="H139" s="4"/>
      <c r="I139" s="24"/>
      <c r="J139" s="24"/>
      <c r="K139" s="5"/>
      <c r="L139" s="41" t="s">
        <v>194</v>
      </c>
      <c r="M139" s="121">
        <v>657</v>
      </c>
      <c r="N139" s="59">
        <v>5</v>
      </c>
      <c r="O139" s="59">
        <v>3</v>
      </c>
      <c r="P139" s="92" t="s">
        <v>166</v>
      </c>
      <c r="Q139" s="61">
        <v>240</v>
      </c>
      <c r="R139" s="62">
        <v>100</v>
      </c>
      <c r="S139" s="18">
        <f t="shared" ref="S139" si="77">S140</f>
        <v>0</v>
      </c>
      <c r="T139" s="62">
        <v>0</v>
      </c>
      <c r="U139" s="63">
        <v>0</v>
      </c>
    </row>
    <row r="140" spans="1:21" ht="15.75" x14ac:dyDescent="0.25">
      <c r="A140" s="3"/>
      <c r="B140" s="29"/>
      <c r="C140" s="29"/>
      <c r="D140" s="4"/>
      <c r="E140" s="23"/>
      <c r="F140" s="23"/>
      <c r="G140" s="23"/>
      <c r="H140" s="4"/>
      <c r="I140" s="24"/>
      <c r="J140" s="24"/>
      <c r="K140" s="5"/>
      <c r="L140" s="53" t="s">
        <v>88</v>
      </c>
      <c r="M140" s="121">
        <v>657</v>
      </c>
      <c r="N140" s="54">
        <v>8</v>
      </c>
      <c r="O140" s="54">
        <v>0</v>
      </c>
      <c r="P140" s="101" t="s">
        <v>163</v>
      </c>
      <c r="Q140" s="56">
        <v>0</v>
      </c>
      <c r="R140" s="57">
        <f t="shared" ref="R140" si="78">R141+R163</f>
        <v>16219.291999999999</v>
      </c>
      <c r="S140" s="7"/>
      <c r="T140" s="57">
        <f t="shared" ref="T140:U140" si="79">T141+T163</f>
        <v>15509.161</v>
      </c>
      <c r="U140" s="58">
        <f t="shared" si="79"/>
        <v>15568.8</v>
      </c>
    </row>
    <row r="141" spans="1:21" ht="15.75" x14ac:dyDescent="0.25">
      <c r="A141" s="3"/>
      <c r="B141" s="29"/>
      <c r="C141" s="29"/>
      <c r="D141" s="4"/>
      <c r="E141" s="23"/>
      <c r="F141" s="23"/>
      <c r="G141" s="23"/>
      <c r="H141" s="4"/>
      <c r="I141" s="24"/>
      <c r="J141" s="24"/>
      <c r="K141" s="5"/>
      <c r="L141" s="41" t="s">
        <v>90</v>
      </c>
      <c r="M141" s="121">
        <v>657</v>
      </c>
      <c r="N141" s="59">
        <v>8</v>
      </c>
      <c r="O141" s="59">
        <v>1</v>
      </c>
      <c r="P141" s="70" t="s">
        <v>163</v>
      </c>
      <c r="Q141" s="61">
        <v>0</v>
      </c>
      <c r="R141" s="62">
        <f>R142</f>
        <v>15317.903</v>
      </c>
      <c r="S141" s="18">
        <f t="shared" ref="S141" si="80">S142</f>
        <v>0</v>
      </c>
      <c r="T141" s="62">
        <f>T142</f>
        <v>14567.772000000001</v>
      </c>
      <c r="U141" s="63">
        <f t="shared" ref="U141" si="81">U142</f>
        <v>14627.411</v>
      </c>
    </row>
    <row r="142" spans="1:21" ht="63" x14ac:dyDescent="0.25">
      <c r="A142" s="3"/>
      <c r="B142" s="137">
        <v>8</v>
      </c>
      <c r="C142" s="137"/>
      <c r="D142" s="4">
        <v>804</v>
      </c>
      <c r="E142" s="135"/>
      <c r="F142" s="135"/>
      <c r="G142" s="135"/>
      <c r="H142" s="4" t="s">
        <v>24</v>
      </c>
      <c r="I142" s="136"/>
      <c r="J142" s="136"/>
      <c r="K142" s="5">
        <v>240</v>
      </c>
      <c r="L142" s="41" t="s">
        <v>195</v>
      </c>
      <c r="M142" s="121">
        <v>657</v>
      </c>
      <c r="N142" s="59">
        <v>8</v>
      </c>
      <c r="O142" s="59">
        <v>1</v>
      </c>
      <c r="P142" s="89" t="s">
        <v>149</v>
      </c>
      <c r="Q142" s="61">
        <v>0</v>
      </c>
      <c r="R142" s="62">
        <f>R143+R151+R157+R154</f>
        <v>15317.903</v>
      </c>
      <c r="S142" s="18">
        <f t="shared" ref="S142" si="82">S144</f>
        <v>0</v>
      </c>
      <c r="T142" s="62">
        <f>T143+T151+T157+T154</f>
        <v>14567.772000000001</v>
      </c>
      <c r="U142" s="63">
        <f t="shared" ref="U142" si="83">U143+U151+U157</f>
        <v>14627.411</v>
      </c>
    </row>
    <row r="143" spans="1:21" ht="78.75" x14ac:dyDescent="0.25">
      <c r="A143" s="3"/>
      <c r="B143" s="22"/>
      <c r="C143" s="29">
        <v>801</v>
      </c>
      <c r="D143" s="30">
        <v>801</v>
      </c>
      <c r="E143" s="132"/>
      <c r="F143" s="132"/>
      <c r="G143" s="132"/>
      <c r="H143" s="4" t="s">
        <v>89</v>
      </c>
      <c r="I143" s="133"/>
      <c r="J143" s="133"/>
      <c r="K143" s="5">
        <v>620</v>
      </c>
      <c r="L143" s="41" t="s">
        <v>196</v>
      </c>
      <c r="M143" s="121">
        <v>657</v>
      </c>
      <c r="N143" s="59">
        <v>8</v>
      </c>
      <c r="O143" s="59">
        <v>1</v>
      </c>
      <c r="P143" s="60" t="s">
        <v>150</v>
      </c>
      <c r="Q143" s="61">
        <v>0</v>
      </c>
      <c r="R143" s="62">
        <f>R144+R145+R147+R148+R146+R149</f>
        <v>10542.163</v>
      </c>
      <c r="S143" s="18">
        <f t="shared" ref="S143:S144" si="84">S144</f>
        <v>0</v>
      </c>
      <c r="T143" s="62">
        <f>T144+T145+T147+T148+T146+T149+T150</f>
        <v>11642.197</v>
      </c>
      <c r="U143" s="63">
        <f>U144+U145+U147+U148+U146+U149+U150</f>
        <v>11642.197</v>
      </c>
    </row>
    <row r="144" spans="1:21" ht="47.25" x14ac:dyDescent="0.25">
      <c r="A144" s="3"/>
      <c r="B144" s="134" t="s">
        <v>78</v>
      </c>
      <c r="C144" s="134"/>
      <c r="D144" s="4">
        <v>801</v>
      </c>
      <c r="E144" s="132"/>
      <c r="F144" s="132"/>
      <c r="G144" s="132"/>
      <c r="H144" s="4" t="s">
        <v>79</v>
      </c>
      <c r="I144" s="133"/>
      <c r="J144" s="133"/>
      <c r="K144" s="5">
        <v>620</v>
      </c>
      <c r="L144" s="47" t="s">
        <v>221</v>
      </c>
      <c r="M144" s="121">
        <v>657</v>
      </c>
      <c r="N144" s="59">
        <v>8</v>
      </c>
      <c r="O144" s="59">
        <v>1</v>
      </c>
      <c r="P144" s="60" t="s">
        <v>150</v>
      </c>
      <c r="Q144" s="61">
        <v>111</v>
      </c>
      <c r="R144" s="62">
        <v>6145.9979999999996</v>
      </c>
      <c r="S144" s="18">
        <f t="shared" si="84"/>
        <v>0</v>
      </c>
      <c r="T144" s="62">
        <v>6940.9979999999996</v>
      </c>
      <c r="U144" s="63">
        <v>6940.9979999999996</v>
      </c>
    </row>
    <row r="145" spans="1:21" ht="31.5" x14ac:dyDescent="0.25">
      <c r="A145" s="3"/>
      <c r="B145" s="134" t="s">
        <v>79</v>
      </c>
      <c r="C145" s="134"/>
      <c r="D145" s="4">
        <v>801</v>
      </c>
      <c r="E145" s="132"/>
      <c r="F145" s="132"/>
      <c r="G145" s="132"/>
      <c r="H145" s="4" t="s">
        <v>79</v>
      </c>
      <c r="I145" s="133"/>
      <c r="J145" s="133"/>
      <c r="K145" s="5">
        <v>620</v>
      </c>
      <c r="L145" s="41" t="s">
        <v>222</v>
      </c>
      <c r="M145" s="121">
        <v>657</v>
      </c>
      <c r="N145" s="59">
        <v>8</v>
      </c>
      <c r="O145" s="59">
        <v>1</v>
      </c>
      <c r="P145" s="60" t="s">
        <v>150</v>
      </c>
      <c r="Q145" s="61">
        <v>112</v>
      </c>
      <c r="R145" s="62">
        <v>10</v>
      </c>
      <c r="S145" s="7"/>
      <c r="T145" s="62">
        <v>150</v>
      </c>
      <c r="U145" s="63">
        <v>150</v>
      </c>
    </row>
    <row r="146" spans="1:21" ht="63" x14ac:dyDescent="0.25">
      <c r="A146" s="3"/>
      <c r="B146" s="134">
        <v>600</v>
      </c>
      <c r="C146" s="134"/>
      <c r="D146" s="4">
        <v>801</v>
      </c>
      <c r="E146" s="132"/>
      <c r="F146" s="132"/>
      <c r="G146" s="132"/>
      <c r="H146" s="4" t="s">
        <v>79</v>
      </c>
      <c r="I146" s="133"/>
      <c r="J146" s="133"/>
      <c r="K146" s="5">
        <v>620</v>
      </c>
      <c r="L146" s="41" t="s">
        <v>223</v>
      </c>
      <c r="M146" s="121">
        <v>657</v>
      </c>
      <c r="N146" s="59">
        <v>8</v>
      </c>
      <c r="O146" s="59">
        <v>1</v>
      </c>
      <c r="P146" s="60" t="s">
        <v>150</v>
      </c>
      <c r="Q146" s="61">
        <v>119</v>
      </c>
      <c r="R146" s="62">
        <v>1822.4760000000001</v>
      </c>
      <c r="S146" s="18">
        <f t="shared" ref="S146:S148" si="85">S147</f>
        <v>0</v>
      </c>
      <c r="T146" s="62">
        <v>2061.4760000000001</v>
      </c>
      <c r="U146" s="63">
        <v>2061.4760000000001</v>
      </c>
    </row>
    <row r="147" spans="1:21" ht="31.5" x14ac:dyDescent="0.25">
      <c r="A147" s="3"/>
      <c r="B147" s="22">
        <v>8</v>
      </c>
      <c r="C147" s="29">
        <v>801</v>
      </c>
      <c r="D147" s="29">
        <v>801</v>
      </c>
      <c r="E147" s="23" t="s">
        <v>78</v>
      </c>
      <c r="F147" s="23" t="s">
        <v>78</v>
      </c>
      <c r="G147" s="23" t="s">
        <v>79</v>
      </c>
      <c r="H147" s="29" t="s">
        <v>79</v>
      </c>
      <c r="I147" s="24"/>
      <c r="J147" s="24"/>
      <c r="K147" s="1">
        <v>620</v>
      </c>
      <c r="L147" s="41" t="s">
        <v>224</v>
      </c>
      <c r="M147" s="121">
        <v>657</v>
      </c>
      <c r="N147" s="59">
        <v>8</v>
      </c>
      <c r="O147" s="59">
        <v>1</v>
      </c>
      <c r="P147" s="60" t="s">
        <v>150</v>
      </c>
      <c r="Q147" s="61">
        <v>242</v>
      </c>
      <c r="R147" s="62">
        <v>147.833</v>
      </c>
      <c r="S147" s="18">
        <f t="shared" si="85"/>
        <v>0</v>
      </c>
      <c r="T147" s="62">
        <v>209.833</v>
      </c>
      <c r="U147" s="63">
        <v>209.833</v>
      </c>
    </row>
    <row r="148" spans="1:21" ht="47.25" x14ac:dyDescent="0.25">
      <c r="A148" s="3"/>
      <c r="B148" s="134" t="s">
        <v>91</v>
      </c>
      <c r="C148" s="134"/>
      <c r="D148" s="4">
        <v>801</v>
      </c>
      <c r="E148" s="132"/>
      <c r="F148" s="132"/>
      <c r="G148" s="132"/>
      <c r="H148" s="4" t="s">
        <v>92</v>
      </c>
      <c r="I148" s="133"/>
      <c r="J148" s="133"/>
      <c r="K148" s="5">
        <v>620</v>
      </c>
      <c r="L148" s="41" t="s">
        <v>212</v>
      </c>
      <c r="M148" s="121">
        <v>657</v>
      </c>
      <c r="N148" s="59">
        <v>8</v>
      </c>
      <c r="O148" s="59">
        <v>1</v>
      </c>
      <c r="P148" s="60" t="s">
        <v>150</v>
      </c>
      <c r="Q148" s="61">
        <v>244</v>
      </c>
      <c r="R148" s="62">
        <v>2125.8560000000002</v>
      </c>
      <c r="S148" s="18">
        <f t="shared" si="85"/>
        <v>0</v>
      </c>
      <c r="T148" s="62">
        <v>1959.39</v>
      </c>
      <c r="U148" s="63">
        <v>1959.39</v>
      </c>
    </row>
    <row r="149" spans="1:21" ht="15.75" x14ac:dyDescent="0.25">
      <c r="A149" s="3"/>
      <c r="B149" s="134" t="s">
        <v>93</v>
      </c>
      <c r="C149" s="134"/>
      <c r="D149" s="4">
        <v>801</v>
      </c>
      <c r="E149" s="132"/>
      <c r="F149" s="132"/>
      <c r="G149" s="132"/>
      <c r="H149" s="4" t="s">
        <v>94</v>
      </c>
      <c r="I149" s="133"/>
      <c r="J149" s="133"/>
      <c r="K149" s="5">
        <v>620</v>
      </c>
      <c r="L149" s="48" t="s">
        <v>216</v>
      </c>
      <c r="M149" s="121">
        <v>657</v>
      </c>
      <c r="N149" s="59">
        <v>8</v>
      </c>
      <c r="O149" s="59">
        <v>1</v>
      </c>
      <c r="P149" s="60" t="s">
        <v>150</v>
      </c>
      <c r="Q149" s="61">
        <v>851</v>
      </c>
      <c r="R149" s="62">
        <v>290</v>
      </c>
      <c r="S149" s="7"/>
      <c r="T149" s="62">
        <v>320</v>
      </c>
      <c r="U149" s="63">
        <v>320</v>
      </c>
    </row>
    <row r="150" spans="1:21" ht="15.75" x14ac:dyDescent="0.25">
      <c r="A150" s="3"/>
      <c r="B150" s="134" t="s">
        <v>95</v>
      </c>
      <c r="C150" s="134"/>
      <c r="D150" s="4">
        <v>801</v>
      </c>
      <c r="E150" s="132"/>
      <c r="F150" s="132"/>
      <c r="G150" s="132"/>
      <c r="H150" s="4" t="s">
        <v>95</v>
      </c>
      <c r="I150" s="133"/>
      <c r="J150" s="133"/>
      <c r="K150" s="5">
        <v>620</v>
      </c>
      <c r="L150" s="48" t="s">
        <v>218</v>
      </c>
      <c r="M150" s="121">
        <v>657</v>
      </c>
      <c r="N150" s="59">
        <v>8</v>
      </c>
      <c r="O150" s="59">
        <v>1</v>
      </c>
      <c r="P150" s="60" t="s">
        <v>150</v>
      </c>
      <c r="Q150" s="61">
        <v>853</v>
      </c>
      <c r="R150" s="62">
        <v>0</v>
      </c>
      <c r="S150" s="39">
        <f t="shared" ref="S150" si="86">S151+S169</f>
        <v>5042.9599999999991</v>
      </c>
      <c r="T150" s="62">
        <v>0.5</v>
      </c>
      <c r="U150" s="63">
        <v>0.5</v>
      </c>
    </row>
    <row r="151" spans="1:21" ht="157.5" x14ac:dyDescent="0.25">
      <c r="A151" s="3"/>
      <c r="B151" s="134">
        <v>600</v>
      </c>
      <c r="C151" s="134"/>
      <c r="D151" s="4">
        <v>801</v>
      </c>
      <c r="E151" s="132"/>
      <c r="F151" s="132"/>
      <c r="G151" s="132"/>
      <c r="H151" s="4" t="s">
        <v>95</v>
      </c>
      <c r="I151" s="133"/>
      <c r="J151" s="133"/>
      <c r="K151" s="5">
        <v>620</v>
      </c>
      <c r="L151" s="41" t="s">
        <v>197</v>
      </c>
      <c r="M151" s="121">
        <v>657</v>
      </c>
      <c r="N151" s="59">
        <v>8</v>
      </c>
      <c r="O151" s="59">
        <v>1</v>
      </c>
      <c r="P151" s="60" t="s">
        <v>204</v>
      </c>
      <c r="Q151" s="61">
        <v>0</v>
      </c>
      <c r="R151" s="62">
        <f>R152+R153</f>
        <v>1034</v>
      </c>
      <c r="S151" s="18">
        <f t="shared" ref="S151" si="87">S152</f>
        <v>4349.3899999999994</v>
      </c>
      <c r="T151" s="62">
        <f t="shared" ref="T151:U151" si="88">T152+T153</f>
        <v>0</v>
      </c>
      <c r="U151" s="63">
        <f t="shared" si="88"/>
        <v>0</v>
      </c>
    </row>
    <row r="152" spans="1:21" ht="47.25" x14ac:dyDescent="0.25">
      <c r="A152" s="3"/>
      <c r="B152" s="22"/>
      <c r="C152" s="29">
        <v>802</v>
      </c>
      <c r="D152" s="30">
        <v>802</v>
      </c>
      <c r="E152" s="132"/>
      <c r="F152" s="132"/>
      <c r="G152" s="132"/>
      <c r="H152" s="4" t="s">
        <v>96</v>
      </c>
      <c r="I152" s="133"/>
      <c r="J152" s="133"/>
      <c r="K152" s="5">
        <v>620</v>
      </c>
      <c r="L152" s="47" t="s">
        <v>221</v>
      </c>
      <c r="M152" s="121">
        <v>657</v>
      </c>
      <c r="N152" s="59">
        <v>8</v>
      </c>
      <c r="O152" s="59">
        <v>1</v>
      </c>
      <c r="P152" s="60" t="s">
        <v>204</v>
      </c>
      <c r="Q152" s="61">
        <v>111</v>
      </c>
      <c r="R152" s="62">
        <v>795</v>
      </c>
      <c r="S152" s="18">
        <f t="shared" ref="S152" si="89">S153+S160+S164+S163</f>
        <v>4349.3899999999994</v>
      </c>
      <c r="T152" s="62">
        <v>0</v>
      </c>
      <c r="U152" s="63">
        <v>0</v>
      </c>
    </row>
    <row r="153" spans="1:21" ht="63" x14ac:dyDescent="0.25">
      <c r="A153" s="3"/>
      <c r="B153" s="134" t="s">
        <v>91</v>
      </c>
      <c r="C153" s="134"/>
      <c r="D153" s="4">
        <v>802</v>
      </c>
      <c r="E153" s="132"/>
      <c r="F153" s="132"/>
      <c r="G153" s="132"/>
      <c r="H153" s="4" t="s">
        <v>96</v>
      </c>
      <c r="I153" s="133"/>
      <c r="J153" s="133"/>
      <c r="K153" s="5">
        <v>620</v>
      </c>
      <c r="L153" s="41" t="s">
        <v>223</v>
      </c>
      <c r="M153" s="121">
        <v>657</v>
      </c>
      <c r="N153" s="59">
        <v>8</v>
      </c>
      <c r="O153" s="59">
        <v>1</v>
      </c>
      <c r="P153" s="60" t="s">
        <v>204</v>
      </c>
      <c r="Q153" s="61">
        <v>119</v>
      </c>
      <c r="R153" s="62">
        <v>239</v>
      </c>
      <c r="S153" s="31">
        <f t="shared" ref="S153" si="90">S154+S156+S158</f>
        <v>0</v>
      </c>
      <c r="T153" s="62">
        <v>0</v>
      </c>
      <c r="U153" s="63">
        <v>0</v>
      </c>
    </row>
    <row r="154" spans="1:21" ht="157.5" x14ac:dyDescent="0.25">
      <c r="A154" s="3"/>
      <c r="B154" s="134" t="s">
        <v>98</v>
      </c>
      <c r="C154" s="134"/>
      <c r="D154" s="4">
        <v>802</v>
      </c>
      <c r="E154" s="132"/>
      <c r="F154" s="132"/>
      <c r="G154" s="132"/>
      <c r="H154" s="4" t="s">
        <v>96</v>
      </c>
      <c r="I154" s="133"/>
      <c r="J154" s="133"/>
      <c r="K154" s="5">
        <v>620</v>
      </c>
      <c r="L154" s="41" t="s">
        <v>198</v>
      </c>
      <c r="M154" s="121">
        <v>657</v>
      </c>
      <c r="N154" s="59">
        <v>8</v>
      </c>
      <c r="O154" s="59">
        <v>1</v>
      </c>
      <c r="P154" s="60" t="s">
        <v>205</v>
      </c>
      <c r="Q154" s="61">
        <v>0</v>
      </c>
      <c r="R154" s="62">
        <f>R155+R156</f>
        <v>1034</v>
      </c>
      <c r="S154" s="18">
        <f t="shared" ref="S154" si="91">S155</f>
        <v>0</v>
      </c>
      <c r="T154" s="62">
        <f>T155+T156</f>
        <v>0</v>
      </c>
      <c r="U154" s="63">
        <f>U155+U156</f>
        <v>0</v>
      </c>
    </row>
    <row r="155" spans="1:21" ht="47.25" x14ac:dyDescent="0.25">
      <c r="A155" s="3"/>
      <c r="B155" s="134" t="s">
        <v>96</v>
      </c>
      <c r="C155" s="134"/>
      <c r="D155" s="4">
        <v>802</v>
      </c>
      <c r="E155" s="132"/>
      <c r="F155" s="132"/>
      <c r="G155" s="132"/>
      <c r="H155" s="4" t="s">
        <v>96</v>
      </c>
      <c r="I155" s="133"/>
      <c r="J155" s="133"/>
      <c r="K155" s="5">
        <v>620</v>
      </c>
      <c r="L155" s="47" t="s">
        <v>221</v>
      </c>
      <c r="M155" s="121">
        <v>657</v>
      </c>
      <c r="N155" s="59">
        <v>8</v>
      </c>
      <c r="O155" s="59">
        <v>1</v>
      </c>
      <c r="P155" s="60" t="s">
        <v>205</v>
      </c>
      <c r="Q155" s="61">
        <v>111</v>
      </c>
      <c r="R155" s="62">
        <v>795</v>
      </c>
      <c r="S155" s="7"/>
      <c r="T155" s="62">
        <v>0</v>
      </c>
      <c r="U155" s="63">
        <v>0</v>
      </c>
    </row>
    <row r="156" spans="1:21" ht="63" x14ac:dyDescent="0.25">
      <c r="A156" s="3"/>
      <c r="B156" s="134">
        <v>600</v>
      </c>
      <c r="C156" s="134"/>
      <c r="D156" s="4">
        <v>802</v>
      </c>
      <c r="E156" s="132"/>
      <c r="F156" s="132"/>
      <c r="G156" s="132"/>
      <c r="H156" s="4" t="s">
        <v>96</v>
      </c>
      <c r="I156" s="133"/>
      <c r="J156" s="133"/>
      <c r="K156" s="5">
        <v>620</v>
      </c>
      <c r="L156" s="41" t="s">
        <v>223</v>
      </c>
      <c r="M156" s="121">
        <v>657</v>
      </c>
      <c r="N156" s="59">
        <v>8</v>
      </c>
      <c r="O156" s="59">
        <v>1</v>
      </c>
      <c r="P156" s="60" t="s">
        <v>205</v>
      </c>
      <c r="Q156" s="61">
        <v>119</v>
      </c>
      <c r="R156" s="62">
        <v>239</v>
      </c>
      <c r="S156" s="18">
        <f t="shared" ref="S156" si="92">S157</f>
        <v>0</v>
      </c>
      <c r="T156" s="62">
        <v>0</v>
      </c>
      <c r="U156" s="63">
        <v>0</v>
      </c>
    </row>
    <row r="157" spans="1:21" ht="78.75" x14ac:dyDescent="0.25">
      <c r="A157" s="3"/>
      <c r="B157" s="22">
        <v>8</v>
      </c>
      <c r="C157" s="29">
        <v>802</v>
      </c>
      <c r="D157" s="29">
        <v>802</v>
      </c>
      <c r="E157" s="23" t="s">
        <v>91</v>
      </c>
      <c r="F157" s="23" t="s">
        <v>98</v>
      </c>
      <c r="G157" s="23" t="s">
        <v>96</v>
      </c>
      <c r="H157" s="29" t="s">
        <v>96</v>
      </c>
      <c r="I157" s="24"/>
      <c r="J157" s="24"/>
      <c r="K157" s="1">
        <v>620</v>
      </c>
      <c r="L157" s="41" t="s">
        <v>199</v>
      </c>
      <c r="M157" s="121">
        <v>657</v>
      </c>
      <c r="N157" s="59">
        <v>8</v>
      </c>
      <c r="O157" s="59">
        <v>1</v>
      </c>
      <c r="P157" s="60" t="s">
        <v>206</v>
      </c>
      <c r="Q157" s="61">
        <v>0</v>
      </c>
      <c r="R157" s="62">
        <f>R158+R159+R160+R161+R162</f>
        <v>2707.74</v>
      </c>
      <c r="S157" s="7"/>
      <c r="T157" s="62">
        <f t="shared" ref="T157" si="93">T158+T159+T160+T161+T162</f>
        <v>2925.5749999999998</v>
      </c>
      <c r="U157" s="63">
        <f>U158+U159+U160+U161+U162</f>
        <v>2985.2139999999999</v>
      </c>
    </row>
    <row r="158" spans="1:21" ht="47.25" x14ac:dyDescent="0.25">
      <c r="A158" s="3"/>
      <c r="B158" s="22"/>
      <c r="C158" s="29">
        <v>804</v>
      </c>
      <c r="D158" s="30">
        <v>804</v>
      </c>
      <c r="E158" s="147"/>
      <c r="F158" s="148"/>
      <c r="G158" s="149"/>
      <c r="H158" s="4" t="s">
        <v>24</v>
      </c>
      <c r="I158" s="150"/>
      <c r="J158" s="151"/>
      <c r="K158" s="5">
        <v>240</v>
      </c>
      <c r="L158" s="47" t="s">
        <v>221</v>
      </c>
      <c r="M158" s="121">
        <v>657</v>
      </c>
      <c r="N158" s="59">
        <v>8</v>
      </c>
      <c r="O158" s="59">
        <v>1</v>
      </c>
      <c r="P158" s="60" t="s">
        <v>206</v>
      </c>
      <c r="Q158" s="61">
        <v>111</v>
      </c>
      <c r="R158" s="62">
        <v>1656.021</v>
      </c>
      <c r="S158" s="18">
        <f t="shared" ref="S158" si="94">S159</f>
        <v>0</v>
      </c>
      <c r="T158" s="62">
        <v>1656.021</v>
      </c>
      <c r="U158" s="63">
        <v>1656.021</v>
      </c>
    </row>
    <row r="159" spans="1:21" ht="31.5" x14ac:dyDescent="0.25">
      <c r="A159" s="3"/>
      <c r="B159" s="137">
        <v>10</v>
      </c>
      <c r="C159" s="137"/>
      <c r="D159" s="4">
        <v>1006</v>
      </c>
      <c r="E159" s="135"/>
      <c r="F159" s="135"/>
      <c r="G159" s="135"/>
      <c r="H159" s="4" t="s">
        <v>99</v>
      </c>
      <c r="I159" s="136"/>
      <c r="J159" s="136"/>
      <c r="K159" s="5">
        <v>240</v>
      </c>
      <c r="L159" s="41" t="s">
        <v>222</v>
      </c>
      <c r="M159" s="121">
        <v>657</v>
      </c>
      <c r="N159" s="59">
        <v>8</v>
      </c>
      <c r="O159" s="59">
        <v>1</v>
      </c>
      <c r="P159" s="60" t="s">
        <v>206</v>
      </c>
      <c r="Q159" s="61">
        <v>112</v>
      </c>
      <c r="R159" s="62">
        <v>10</v>
      </c>
      <c r="S159" s="7"/>
      <c r="T159" s="62">
        <v>0</v>
      </c>
      <c r="U159" s="63">
        <v>0</v>
      </c>
    </row>
    <row r="160" spans="1:21" ht="63" x14ac:dyDescent="0.25">
      <c r="A160" s="3"/>
      <c r="B160" s="22"/>
      <c r="C160" s="29">
        <v>1001</v>
      </c>
      <c r="D160" s="30">
        <v>1001</v>
      </c>
      <c r="E160" s="132"/>
      <c r="F160" s="132"/>
      <c r="G160" s="132"/>
      <c r="H160" s="4" t="s">
        <v>24</v>
      </c>
      <c r="I160" s="133"/>
      <c r="J160" s="133"/>
      <c r="K160" s="5">
        <v>320</v>
      </c>
      <c r="L160" s="41" t="s">
        <v>223</v>
      </c>
      <c r="M160" s="121">
        <v>657</v>
      </c>
      <c r="N160" s="59">
        <v>8</v>
      </c>
      <c r="O160" s="59">
        <v>1</v>
      </c>
      <c r="P160" s="60" t="s">
        <v>206</v>
      </c>
      <c r="Q160" s="61">
        <v>119</v>
      </c>
      <c r="R160" s="62">
        <v>491.83800000000002</v>
      </c>
      <c r="S160" s="18">
        <f t="shared" ref="S160:S161" si="95">S161</f>
        <v>1933.6</v>
      </c>
      <c r="T160" s="62">
        <v>491.83800000000002</v>
      </c>
      <c r="U160" s="63">
        <v>491.83800000000002</v>
      </c>
    </row>
    <row r="161" spans="1:21" ht="31.5" x14ac:dyDescent="0.25">
      <c r="A161" s="3"/>
      <c r="B161" s="134" t="s">
        <v>14</v>
      </c>
      <c r="C161" s="134"/>
      <c r="D161" s="4">
        <v>1001</v>
      </c>
      <c r="E161" s="132"/>
      <c r="F161" s="132"/>
      <c r="G161" s="132"/>
      <c r="H161" s="4" t="s">
        <v>24</v>
      </c>
      <c r="I161" s="133"/>
      <c r="J161" s="133"/>
      <c r="K161" s="5">
        <v>320</v>
      </c>
      <c r="L161" s="41" t="s">
        <v>224</v>
      </c>
      <c r="M161" s="121">
        <v>657</v>
      </c>
      <c r="N161" s="59">
        <v>8</v>
      </c>
      <c r="O161" s="59">
        <v>1</v>
      </c>
      <c r="P161" s="60" t="s">
        <v>206</v>
      </c>
      <c r="Q161" s="61">
        <v>242</v>
      </c>
      <c r="R161" s="62">
        <v>49</v>
      </c>
      <c r="S161" s="18">
        <f t="shared" si="95"/>
        <v>1933.6</v>
      </c>
      <c r="T161" s="62">
        <v>168</v>
      </c>
      <c r="U161" s="63">
        <v>168</v>
      </c>
    </row>
    <row r="162" spans="1:21" ht="47.25" x14ac:dyDescent="0.25">
      <c r="A162" s="3"/>
      <c r="B162" s="134" t="s">
        <v>24</v>
      </c>
      <c r="C162" s="134"/>
      <c r="D162" s="4">
        <v>1001</v>
      </c>
      <c r="E162" s="132"/>
      <c r="F162" s="132"/>
      <c r="G162" s="132"/>
      <c r="H162" s="4" t="s">
        <v>24</v>
      </c>
      <c r="I162" s="133"/>
      <c r="J162" s="133"/>
      <c r="K162" s="5">
        <v>320</v>
      </c>
      <c r="L162" s="41" t="s">
        <v>212</v>
      </c>
      <c r="M162" s="121">
        <v>657</v>
      </c>
      <c r="N162" s="59">
        <v>8</v>
      </c>
      <c r="O162" s="59">
        <v>1</v>
      </c>
      <c r="P162" s="60" t="s">
        <v>206</v>
      </c>
      <c r="Q162" s="61">
        <v>244</v>
      </c>
      <c r="R162" s="62">
        <v>500.88099999999997</v>
      </c>
      <c r="S162" s="18">
        <v>1933.6</v>
      </c>
      <c r="T162" s="62">
        <v>609.71600000000001</v>
      </c>
      <c r="U162" s="63">
        <v>669.35500000000002</v>
      </c>
    </row>
    <row r="163" spans="1:21" ht="15.75" x14ac:dyDescent="0.25">
      <c r="A163" s="3"/>
      <c r="B163" s="134">
        <v>300</v>
      </c>
      <c r="C163" s="134"/>
      <c r="D163" s="4">
        <v>1001</v>
      </c>
      <c r="E163" s="132"/>
      <c r="F163" s="132"/>
      <c r="G163" s="132"/>
      <c r="H163" s="4" t="s">
        <v>24</v>
      </c>
      <c r="I163" s="133"/>
      <c r="J163" s="133"/>
      <c r="K163" s="5">
        <v>320</v>
      </c>
      <c r="L163" s="44" t="s">
        <v>97</v>
      </c>
      <c r="M163" s="121">
        <v>657</v>
      </c>
      <c r="N163" s="59">
        <v>8</v>
      </c>
      <c r="O163" s="59">
        <v>2</v>
      </c>
      <c r="P163" s="70" t="s">
        <v>163</v>
      </c>
      <c r="Q163" s="61">
        <v>0</v>
      </c>
      <c r="R163" s="62">
        <f>R164</f>
        <v>901.38900000000001</v>
      </c>
      <c r="S163" s="18">
        <v>82.4</v>
      </c>
      <c r="T163" s="62">
        <f>T164</f>
        <v>941.38900000000001</v>
      </c>
      <c r="U163" s="63">
        <f>U164</f>
        <v>941.38900000000001</v>
      </c>
    </row>
    <row r="164" spans="1:21" ht="63" x14ac:dyDescent="0.25">
      <c r="A164" s="3"/>
      <c r="B164" s="22">
        <v>10</v>
      </c>
      <c r="C164" s="29">
        <v>1001</v>
      </c>
      <c r="D164" s="29">
        <v>1001</v>
      </c>
      <c r="E164" s="23" t="s">
        <v>14</v>
      </c>
      <c r="F164" s="23" t="s">
        <v>14</v>
      </c>
      <c r="G164" s="23" t="s">
        <v>24</v>
      </c>
      <c r="H164" s="29" t="s">
        <v>24</v>
      </c>
      <c r="I164" s="24"/>
      <c r="J164" s="24"/>
      <c r="K164" s="1">
        <v>320</v>
      </c>
      <c r="L164" s="41" t="s">
        <v>195</v>
      </c>
      <c r="M164" s="121">
        <v>657</v>
      </c>
      <c r="N164" s="59">
        <v>8</v>
      </c>
      <c r="O164" s="59">
        <v>2</v>
      </c>
      <c r="P164" s="89" t="s">
        <v>149</v>
      </c>
      <c r="Q164" s="61">
        <v>0</v>
      </c>
      <c r="R164" s="62">
        <f>R165</f>
        <v>901.38900000000001</v>
      </c>
      <c r="S164" s="18">
        <f t="shared" ref="S164" si="96">S165+S167</f>
        <v>2333.39</v>
      </c>
      <c r="T164" s="62">
        <f t="shared" ref="T164:U164" si="97">T165</f>
        <v>941.38900000000001</v>
      </c>
      <c r="U164" s="63">
        <f t="shared" si="97"/>
        <v>941.38900000000001</v>
      </c>
    </row>
    <row r="165" spans="1:21" ht="78.75" x14ac:dyDescent="0.25">
      <c r="A165" s="3"/>
      <c r="B165" s="137">
        <v>11</v>
      </c>
      <c r="C165" s="137"/>
      <c r="D165" s="4">
        <v>1105</v>
      </c>
      <c r="E165" s="135"/>
      <c r="F165" s="135"/>
      <c r="G165" s="135"/>
      <c r="H165" s="4" t="s">
        <v>24</v>
      </c>
      <c r="I165" s="136"/>
      <c r="J165" s="136"/>
      <c r="K165" s="5">
        <v>240</v>
      </c>
      <c r="L165" s="41" t="s">
        <v>196</v>
      </c>
      <c r="M165" s="121">
        <v>657</v>
      </c>
      <c r="N165" s="59">
        <v>8</v>
      </c>
      <c r="O165" s="59">
        <v>2</v>
      </c>
      <c r="P165" s="60" t="s">
        <v>150</v>
      </c>
      <c r="Q165" s="61">
        <v>0</v>
      </c>
      <c r="R165" s="62">
        <f>R166+R167+R168</f>
        <v>901.38900000000001</v>
      </c>
      <c r="S165" s="18">
        <f t="shared" ref="S165" si="98">S166</f>
        <v>2333.39</v>
      </c>
      <c r="T165" s="62">
        <f t="shared" ref="T165:U165" si="99">T166+T167+T168</f>
        <v>941.38900000000001</v>
      </c>
      <c r="U165" s="63">
        <f t="shared" si="99"/>
        <v>941.38900000000001</v>
      </c>
    </row>
    <row r="166" spans="1:21" ht="47.25" x14ac:dyDescent="0.25">
      <c r="A166" s="3"/>
      <c r="B166" s="22"/>
      <c r="C166" s="29">
        <v>1105</v>
      </c>
      <c r="D166" s="30">
        <v>1105</v>
      </c>
      <c r="E166" s="132"/>
      <c r="F166" s="132"/>
      <c r="G166" s="132"/>
      <c r="H166" s="4" t="s">
        <v>24</v>
      </c>
      <c r="I166" s="133"/>
      <c r="J166" s="133"/>
      <c r="K166" s="5">
        <v>240</v>
      </c>
      <c r="L166" s="47" t="s">
        <v>221</v>
      </c>
      <c r="M166" s="121">
        <v>657</v>
      </c>
      <c r="N166" s="59">
        <v>8</v>
      </c>
      <c r="O166" s="59">
        <v>2</v>
      </c>
      <c r="P166" s="60" t="s">
        <v>150</v>
      </c>
      <c r="Q166" s="61">
        <v>111</v>
      </c>
      <c r="R166" s="62">
        <v>694.98</v>
      </c>
      <c r="S166" s="18">
        <v>2333.39</v>
      </c>
      <c r="T166" s="62">
        <v>694.98</v>
      </c>
      <c r="U166" s="63">
        <v>694.98</v>
      </c>
    </row>
    <row r="167" spans="1:21" ht="31.5" x14ac:dyDescent="0.25">
      <c r="A167" s="3"/>
      <c r="B167" s="134" t="s">
        <v>14</v>
      </c>
      <c r="C167" s="134"/>
      <c r="D167" s="4">
        <v>1105</v>
      </c>
      <c r="E167" s="132"/>
      <c r="F167" s="132"/>
      <c r="G167" s="132"/>
      <c r="H167" s="4" t="s">
        <v>24</v>
      </c>
      <c r="I167" s="133"/>
      <c r="J167" s="133"/>
      <c r="K167" s="5">
        <v>240</v>
      </c>
      <c r="L167" s="41" t="s">
        <v>222</v>
      </c>
      <c r="M167" s="121">
        <v>657</v>
      </c>
      <c r="N167" s="59">
        <v>8</v>
      </c>
      <c r="O167" s="59">
        <v>2</v>
      </c>
      <c r="P167" s="60" t="s">
        <v>150</v>
      </c>
      <c r="Q167" s="61">
        <v>112</v>
      </c>
      <c r="R167" s="62">
        <v>0</v>
      </c>
      <c r="S167" s="18">
        <f t="shared" ref="S167" si="100">S168</f>
        <v>0</v>
      </c>
      <c r="T167" s="62">
        <v>40</v>
      </c>
      <c r="U167" s="63">
        <v>40</v>
      </c>
    </row>
    <row r="168" spans="1:21" ht="63" x14ac:dyDescent="0.25">
      <c r="A168" s="3"/>
      <c r="B168" s="134" t="s">
        <v>24</v>
      </c>
      <c r="C168" s="134"/>
      <c r="D168" s="4">
        <v>1105</v>
      </c>
      <c r="E168" s="132"/>
      <c r="F168" s="132"/>
      <c r="G168" s="132"/>
      <c r="H168" s="4" t="s">
        <v>24</v>
      </c>
      <c r="I168" s="133"/>
      <c r="J168" s="133"/>
      <c r="K168" s="5">
        <v>240</v>
      </c>
      <c r="L168" s="41" t="s">
        <v>223</v>
      </c>
      <c r="M168" s="121">
        <v>657</v>
      </c>
      <c r="N168" s="59">
        <v>8</v>
      </c>
      <c r="O168" s="59">
        <v>2</v>
      </c>
      <c r="P168" s="60" t="s">
        <v>150</v>
      </c>
      <c r="Q168" s="61">
        <v>119</v>
      </c>
      <c r="R168" s="62">
        <v>206.40899999999999</v>
      </c>
      <c r="S168" s="7"/>
      <c r="T168" s="62">
        <v>206.40899999999999</v>
      </c>
      <c r="U168" s="63">
        <v>206.40899999999999</v>
      </c>
    </row>
    <row r="169" spans="1:21" ht="15.75" x14ac:dyDescent="0.25">
      <c r="A169" s="3"/>
      <c r="B169" s="134">
        <v>100</v>
      </c>
      <c r="C169" s="134"/>
      <c r="D169" s="4">
        <v>1105</v>
      </c>
      <c r="E169" s="132"/>
      <c r="F169" s="132"/>
      <c r="G169" s="132"/>
      <c r="H169" s="4" t="s">
        <v>24</v>
      </c>
      <c r="I169" s="133"/>
      <c r="J169" s="133"/>
      <c r="K169" s="5">
        <v>120</v>
      </c>
      <c r="L169" s="53" t="s">
        <v>100</v>
      </c>
      <c r="M169" s="121">
        <v>657</v>
      </c>
      <c r="N169" s="54">
        <v>10</v>
      </c>
      <c r="O169" s="54">
        <v>0</v>
      </c>
      <c r="P169" s="101" t="s">
        <v>163</v>
      </c>
      <c r="Q169" s="56">
        <v>0</v>
      </c>
      <c r="R169" s="57">
        <f>R170</f>
        <v>716.13699999999994</v>
      </c>
      <c r="S169" s="18">
        <f t="shared" ref="S169:U172" si="101">S170</f>
        <v>693.57</v>
      </c>
      <c r="T169" s="57">
        <f t="shared" si="101"/>
        <v>716.13699999999994</v>
      </c>
      <c r="U169" s="58">
        <f t="shared" si="101"/>
        <v>716.13699999999994</v>
      </c>
    </row>
    <row r="170" spans="1:21" ht="15.75" x14ac:dyDescent="0.25">
      <c r="A170" s="3"/>
      <c r="B170" s="22">
        <v>11</v>
      </c>
      <c r="C170" s="29">
        <v>1105</v>
      </c>
      <c r="D170" s="29">
        <v>1105</v>
      </c>
      <c r="E170" s="23" t="s">
        <v>14</v>
      </c>
      <c r="F170" s="23" t="s">
        <v>14</v>
      </c>
      <c r="G170" s="23" t="s">
        <v>24</v>
      </c>
      <c r="H170" s="29" t="s">
        <v>24</v>
      </c>
      <c r="I170" s="24"/>
      <c r="J170" s="24"/>
      <c r="K170" s="1">
        <v>120</v>
      </c>
      <c r="L170" s="44" t="s">
        <v>101</v>
      </c>
      <c r="M170" s="121">
        <v>657</v>
      </c>
      <c r="N170" s="59">
        <v>10</v>
      </c>
      <c r="O170" s="59">
        <v>1</v>
      </c>
      <c r="P170" s="70" t="s">
        <v>163</v>
      </c>
      <c r="Q170" s="61">
        <v>0</v>
      </c>
      <c r="R170" s="62">
        <f>R171</f>
        <v>716.13699999999994</v>
      </c>
      <c r="S170" s="18">
        <f t="shared" si="101"/>
        <v>693.57</v>
      </c>
      <c r="T170" s="62">
        <f t="shared" si="101"/>
        <v>716.13699999999994</v>
      </c>
      <c r="U170" s="63">
        <f t="shared" si="101"/>
        <v>716.13699999999994</v>
      </c>
    </row>
    <row r="171" spans="1:21" ht="47.25" x14ac:dyDescent="0.25">
      <c r="A171" s="3"/>
      <c r="B171" s="134">
        <v>200</v>
      </c>
      <c r="C171" s="134"/>
      <c r="D171" s="4">
        <v>1105</v>
      </c>
      <c r="E171" s="132"/>
      <c r="F171" s="132"/>
      <c r="G171" s="132"/>
      <c r="H171" s="4" t="s">
        <v>24</v>
      </c>
      <c r="I171" s="133"/>
      <c r="J171" s="133"/>
      <c r="K171" s="5">
        <v>240</v>
      </c>
      <c r="L171" s="44" t="s">
        <v>171</v>
      </c>
      <c r="M171" s="121">
        <v>657</v>
      </c>
      <c r="N171" s="59">
        <v>10</v>
      </c>
      <c r="O171" s="59">
        <v>1</v>
      </c>
      <c r="P171" s="60" t="s">
        <v>116</v>
      </c>
      <c r="Q171" s="61">
        <v>0</v>
      </c>
      <c r="R171" s="62">
        <f>R172</f>
        <v>716.13699999999994</v>
      </c>
      <c r="S171" s="18">
        <f t="shared" si="101"/>
        <v>693.57</v>
      </c>
      <c r="T171" s="62">
        <f t="shared" si="101"/>
        <v>716.13699999999994</v>
      </c>
      <c r="U171" s="63">
        <f t="shared" si="101"/>
        <v>716.13699999999994</v>
      </c>
    </row>
    <row r="172" spans="1:21" ht="94.5" x14ac:dyDescent="0.25">
      <c r="A172" s="3"/>
      <c r="B172" s="22">
        <v>11</v>
      </c>
      <c r="C172" s="29">
        <v>1105</v>
      </c>
      <c r="D172" s="29">
        <v>1105</v>
      </c>
      <c r="E172" s="23" t="s">
        <v>14</v>
      </c>
      <c r="F172" s="23" t="s">
        <v>14</v>
      </c>
      <c r="G172" s="23" t="s">
        <v>24</v>
      </c>
      <c r="H172" s="29" t="s">
        <v>24</v>
      </c>
      <c r="I172" s="24"/>
      <c r="J172" s="24"/>
      <c r="K172" s="1">
        <v>240</v>
      </c>
      <c r="L172" s="43" t="s">
        <v>173</v>
      </c>
      <c r="M172" s="121">
        <v>657</v>
      </c>
      <c r="N172" s="66">
        <v>10</v>
      </c>
      <c r="O172" s="66">
        <v>1</v>
      </c>
      <c r="P172" s="40" t="s">
        <v>118</v>
      </c>
      <c r="Q172" s="67">
        <v>0</v>
      </c>
      <c r="R172" s="62">
        <f>R173</f>
        <v>716.13699999999994</v>
      </c>
      <c r="S172" s="18">
        <f t="shared" si="101"/>
        <v>693.57</v>
      </c>
      <c r="T172" s="62">
        <f>T173</f>
        <v>716.13699999999994</v>
      </c>
      <c r="U172" s="63">
        <f>U173</f>
        <v>716.13699999999994</v>
      </c>
    </row>
    <row r="173" spans="1:21" ht="47.2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9"/>
      <c r="L173" s="64" t="s">
        <v>235</v>
      </c>
      <c r="M173" s="121">
        <v>657</v>
      </c>
      <c r="N173" s="102">
        <v>10</v>
      </c>
      <c r="O173" s="74">
        <v>1</v>
      </c>
      <c r="P173" s="70" t="s">
        <v>118</v>
      </c>
      <c r="Q173" s="72">
        <v>321</v>
      </c>
      <c r="R173" s="68">
        <v>716.13699999999994</v>
      </c>
      <c r="S173" s="18">
        <v>693.57</v>
      </c>
      <c r="T173" s="68">
        <v>716.13699999999994</v>
      </c>
      <c r="U173" s="63">
        <v>716.13699999999994</v>
      </c>
    </row>
    <row r="174" spans="1:21" ht="15.75" x14ac:dyDescent="0.25">
      <c r="L174" s="53" t="s">
        <v>102</v>
      </c>
      <c r="M174" s="121">
        <v>657</v>
      </c>
      <c r="N174" s="54">
        <v>11</v>
      </c>
      <c r="O174" s="54">
        <v>0</v>
      </c>
      <c r="P174" s="101" t="s">
        <v>163</v>
      </c>
      <c r="Q174" s="56">
        <v>0</v>
      </c>
      <c r="R174" s="57">
        <f>R175</f>
        <v>5661.1210000000001</v>
      </c>
      <c r="S174" s="6" t="e">
        <f t="shared" ref="S174:U176" si="102">S175</f>
        <v>#REF!</v>
      </c>
      <c r="T174" s="57">
        <f t="shared" si="102"/>
        <v>5076.9000000000005</v>
      </c>
      <c r="U174" s="58">
        <f t="shared" si="102"/>
        <v>5098.9580000000005</v>
      </c>
    </row>
    <row r="175" spans="1:21" ht="15.75" x14ac:dyDescent="0.25">
      <c r="L175" s="44" t="s">
        <v>103</v>
      </c>
      <c r="M175" s="121">
        <v>657</v>
      </c>
      <c r="N175" s="59">
        <v>11</v>
      </c>
      <c r="O175" s="59">
        <v>1</v>
      </c>
      <c r="P175" s="70" t="s">
        <v>163</v>
      </c>
      <c r="Q175" s="61">
        <v>0</v>
      </c>
      <c r="R175" s="62">
        <f>R176</f>
        <v>5661.1210000000001</v>
      </c>
      <c r="S175" s="18" t="e">
        <f t="shared" si="102"/>
        <v>#REF!</v>
      </c>
      <c r="T175" s="62">
        <f t="shared" si="102"/>
        <v>5076.9000000000005</v>
      </c>
      <c r="U175" s="63">
        <f t="shared" si="102"/>
        <v>5098.9580000000005</v>
      </c>
    </row>
    <row r="176" spans="1:21" ht="63" x14ac:dyDescent="0.25">
      <c r="L176" s="44" t="s">
        <v>236</v>
      </c>
      <c r="M176" s="121">
        <v>657</v>
      </c>
      <c r="N176" s="59">
        <v>11</v>
      </c>
      <c r="O176" s="59">
        <v>1</v>
      </c>
      <c r="P176" s="60" t="s">
        <v>151</v>
      </c>
      <c r="Q176" s="61">
        <v>0</v>
      </c>
      <c r="R176" s="62">
        <f>R177</f>
        <v>5661.1210000000001</v>
      </c>
      <c r="S176" s="18" t="e">
        <f t="shared" si="102"/>
        <v>#REF!</v>
      </c>
      <c r="T176" s="62">
        <f t="shared" si="102"/>
        <v>5076.9000000000005</v>
      </c>
      <c r="U176" s="63">
        <f t="shared" si="102"/>
        <v>5098.9580000000005</v>
      </c>
    </row>
    <row r="177" spans="12:21" ht="78.75" x14ac:dyDescent="0.25">
      <c r="L177" s="41" t="s">
        <v>237</v>
      </c>
      <c r="M177" s="121">
        <v>657</v>
      </c>
      <c r="N177" s="59">
        <v>11</v>
      </c>
      <c r="O177" s="59">
        <v>1</v>
      </c>
      <c r="P177" s="70" t="s">
        <v>152</v>
      </c>
      <c r="Q177" s="79">
        <v>0</v>
      </c>
      <c r="R177" s="62">
        <f>R178+R179+R181+R180</f>
        <v>5661.1210000000001</v>
      </c>
      <c r="S177" s="18" t="e">
        <f>#REF!+#REF!</f>
        <v>#REF!</v>
      </c>
      <c r="T177" s="62">
        <f t="shared" ref="T177:U177" si="103">T178+T179+T181+T180</f>
        <v>5076.9000000000005</v>
      </c>
      <c r="U177" s="63">
        <f t="shared" si="103"/>
        <v>5098.9580000000005</v>
      </c>
    </row>
    <row r="178" spans="12:21" ht="47.25" x14ac:dyDescent="0.25">
      <c r="L178" s="47" t="s">
        <v>221</v>
      </c>
      <c r="M178" s="121">
        <v>657</v>
      </c>
      <c r="N178" s="59">
        <v>11</v>
      </c>
      <c r="O178" s="59">
        <v>1</v>
      </c>
      <c r="P178" s="70" t="s">
        <v>152</v>
      </c>
      <c r="Q178" s="79">
        <v>111</v>
      </c>
      <c r="R178" s="62">
        <v>4175.5540000000001</v>
      </c>
      <c r="S178" s="10" t="e">
        <f t="shared" ref="S178" ca="1" si="104">S17+S70+S78+S109+S134+S150+S174</f>
        <v>#REF!</v>
      </c>
      <c r="T178" s="62">
        <v>3730.6840000000002</v>
      </c>
      <c r="U178" s="63">
        <v>3730.6840000000002</v>
      </c>
    </row>
    <row r="179" spans="12:21" ht="31.5" x14ac:dyDescent="0.25">
      <c r="L179" s="41" t="s">
        <v>222</v>
      </c>
      <c r="M179" s="121">
        <v>657</v>
      </c>
      <c r="N179" s="59">
        <v>11</v>
      </c>
      <c r="O179" s="59">
        <v>1</v>
      </c>
      <c r="P179" s="70" t="s">
        <v>152</v>
      </c>
      <c r="Q179" s="79">
        <v>112</v>
      </c>
      <c r="R179" s="62">
        <v>10</v>
      </c>
      <c r="T179" s="62">
        <v>10</v>
      </c>
      <c r="U179" s="63">
        <v>10</v>
      </c>
    </row>
    <row r="180" spans="12:21" ht="63" x14ac:dyDescent="0.25">
      <c r="L180" s="41" t="s">
        <v>223</v>
      </c>
      <c r="M180" s="121">
        <v>657</v>
      </c>
      <c r="N180" s="59">
        <v>11</v>
      </c>
      <c r="O180" s="59">
        <v>1</v>
      </c>
      <c r="P180" s="70" t="s">
        <v>152</v>
      </c>
      <c r="Q180" s="79">
        <v>119</v>
      </c>
      <c r="R180" s="62">
        <v>1261.0170000000001</v>
      </c>
      <c r="T180" s="62">
        <v>1126.6659999999999</v>
      </c>
      <c r="U180" s="63">
        <v>1126.6659999999999</v>
      </c>
    </row>
    <row r="181" spans="12:21" ht="47.25" x14ac:dyDescent="0.25">
      <c r="L181" s="41" t="s">
        <v>212</v>
      </c>
      <c r="M181" s="121">
        <v>657</v>
      </c>
      <c r="N181" s="66">
        <v>11</v>
      </c>
      <c r="O181" s="66">
        <v>1</v>
      </c>
      <c r="P181" s="70" t="s">
        <v>152</v>
      </c>
      <c r="Q181" s="71">
        <v>244</v>
      </c>
      <c r="R181" s="62">
        <v>214.55</v>
      </c>
      <c r="T181" s="62">
        <v>209.55</v>
      </c>
      <c r="U181" s="63">
        <v>231.608</v>
      </c>
    </row>
    <row r="182" spans="12:21" ht="15.75" x14ac:dyDescent="0.25">
      <c r="L182" s="49" t="s">
        <v>160</v>
      </c>
      <c r="M182" s="50"/>
      <c r="N182" s="50"/>
      <c r="O182" s="50"/>
      <c r="P182" s="50"/>
      <c r="Q182" s="51"/>
      <c r="R182" s="52">
        <f>R17+R70+R78+R97+R121+R140+R169+R174</f>
        <v>76403.356</v>
      </c>
      <c r="S182" s="52">
        <f t="shared" ref="S182:U182" ca="1" si="105">S17+S70+S78+S97+S121+S140+S169+S174</f>
        <v>76403.356</v>
      </c>
      <c r="T182" s="52">
        <f t="shared" si="105"/>
        <v>68363.134000000005</v>
      </c>
      <c r="U182" s="52">
        <f t="shared" si="105"/>
        <v>67460.443999999989</v>
      </c>
    </row>
  </sheetData>
  <mergeCells count="302">
    <mergeCell ref="R14:U14"/>
    <mergeCell ref="L9:U9"/>
    <mergeCell ref="L10:U10"/>
    <mergeCell ref="L11:U11"/>
    <mergeCell ref="L12:U12"/>
    <mergeCell ref="R1:U2"/>
    <mergeCell ref="B169:C169"/>
    <mergeCell ref="E169:G169"/>
    <mergeCell ref="I169:J169"/>
    <mergeCell ref="B168:C168"/>
    <mergeCell ref="E168:G168"/>
    <mergeCell ref="I168:J168"/>
    <mergeCell ref="E165:G165"/>
    <mergeCell ref="I165:J165"/>
    <mergeCell ref="E166:G166"/>
    <mergeCell ref="I166:J166"/>
    <mergeCell ref="B167:C167"/>
    <mergeCell ref="E167:G167"/>
    <mergeCell ref="I167:J167"/>
    <mergeCell ref="B165:C165"/>
    <mergeCell ref="B162:C162"/>
    <mergeCell ref="E162:G162"/>
    <mergeCell ref="I162:J162"/>
    <mergeCell ref="E160:G160"/>
    <mergeCell ref="I160:J160"/>
    <mergeCell ref="B161:C161"/>
    <mergeCell ref="E161:G161"/>
    <mergeCell ref="I161:J161"/>
    <mergeCell ref="B163:C163"/>
    <mergeCell ref="E163:G163"/>
    <mergeCell ref="I163:J163"/>
    <mergeCell ref="E158:G158"/>
    <mergeCell ref="I158:J158"/>
    <mergeCell ref="E159:G159"/>
    <mergeCell ref="I159:J159"/>
    <mergeCell ref="B159:C159"/>
    <mergeCell ref="B154:C154"/>
    <mergeCell ref="E154:G154"/>
    <mergeCell ref="I154:J154"/>
    <mergeCell ref="B155:C155"/>
    <mergeCell ref="E155:G155"/>
    <mergeCell ref="I155:J155"/>
    <mergeCell ref="B156:C156"/>
    <mergeCell ref="E156:G156"/>
    <mergeCell ref="I156:J156"/>
    <mergeCell ref="E151:G151"/>
    <mergeCell ref="I151:J151"/>
    <mergeCell ref="E152:G152"/>
    <mergeCell ref="I152:J152"/>
    <mergeCell ref="B153:C153"/>
    <mergeCell ref="E153:G153"/>
    <mergeCell ref="I153:J153"/>
    <mergeCell ref="B149:C149"/>
    <mergeCell ref="E149:G149"/>
    <mergeCell ref="I149:J149"/>
    <mergeCell ref="B150:C150"/>
    <mergeCell ref="E150:G150"/>
    <mergeCell ref="I150:J150"/>
    <mergeCell ref="B151:C151"/>
    <mergeCell ref="B148:C148"/>
    <mergeCell ref="E148:G148"/>
    <mergeCell ref="I148:J148"/>
    <mergeCell ref="B144:C144"/>
    <mergeCell ref="E144:G144"/>
    <mergeCell ref="I144:J144"/>
    <mergeCell ref="B145:C145"/>
    <mergeCell ref="E145:G145"/>
    <mergeCell ref="I145:J145"/>
    <mergeCell ref="B146:C146"/>
    <mergeCell ref="E146:G146"/>
    <mergeCell ref="I146:J146"/>
    <mergeCell ref="E142:G142"/>
    <mergeCell ref="I142:J142"/>
    <mergeCell ref="E143:G143"/>
    <mergeCell ref="I143:J143"/>
    <mergeCell ref="B134:C134"/>
    <mergeCell ref="E134:G134"/>
    <mergeCell ref="I134:J134"/>
    <mergeCell ref="B135:C135"/>
    <mergeCell ref="E135:G135"/>
    <mergeCell ref="I135:J135"/>
    <mergeCell ref="B137:C137"/>
    <mergeCell ref="E137:G137"/>
    <mergeCell ref="I137:J137"/>
    <mergeCell ref="B142:C142"/>
    <mergeCell ref="B127:C127"/>
    <mergeCell ref="E127:G127"/>
    <mergeCell ref="I127:J127"/>
    <mergeCell ref="B132:C132"/>
    <mergeCell ref="E132:G132"/>
    <mergeCell ref="I132:J132"/>
    <mergeCell ref="B133:C133"/>
    <mergeCell ref="E133:G133"/>
    <mergeCell ref="I133:J133"/>
    <mergeCell ref="B129:C129"/>
    <mergeCell ref="E129:G129"/>
    <mergeCell ref="I129:J129"/>
    <mergeCell ref="E130:G130"/>
    <mergeCell ref="I130:J130"/>
    <mergeCell ref="E131:G131"/>
    <mergeCell ref="I131:J131"/>
    <mergeCell ref="B130:C130"/>
    <mergeCell ref="B121:C121"/>
    <mergeCell ref="E121:G121"/>
    <mergeCell ref="I121:J121"/>
    <mergeCell ref="B126:C126"/>
    <mergeCell ref="E126:G126"/>
    <mergeCell ref="I126:J126"/>
    <mergeCell ref="B123:C123"/>
    <mergeCell ref="E123:G123"/>
    <mergeCell ref="I123:J123"/>
    <mergeCell ref="E124:G124"/>
    <mergeCell ref="I124:J124"/>
    <mergeCell ref="E125:G125"/>
    <mergeCell ref="I125:J125"/>
    <mergeCell ref="B124:C124"/>
    <mergeCell ref="B116:C116"/>
    <mergeCell ref="E116:G116"/>
    <mergeCell ref="I116:J116"/>
    <mergeCell ref="B120:C120"/>
    <mergeCell ref="E120:G120"/>
    <mergeCell ref="I120:J120"/>
    <mergeCell ref="B118:C118"/>
    <mergeCell ref="E118:G118"/>
    <mergeCell ref="I118:J118"/>
    <mergeCell ref="B119:C119"/>
    <mergeCell ref="E119:G119"/>
    <mergeCell ref="I119:J119"/>
    <mergeCell ref="B115:C115"/>
    <mergeCell ref="E115:G115"/>
    <mergeCell ref="I115:J115"/>
    <mergeCell ref="B111:C111"/>
    <mergeCell ref="E111:G111"/>
    <mergeCell ref="I111:J111"/>
    <mergeCell ref="E114:G114"/>
    <mergeCell ref="I114:J114"/>
    <mergeCell ref="B112:C112"/>
    <mergeCell ref="E112:G112"/>
    <mergeCell ref="I112:J112"/>
    <mergeCell ref="B109:C109"/>
    <mergeCell ref="E109:G109"/>
    <mergeCell ref="I109:J109"/>
    <mergeCell ref="B110:C110"/>
    <mergeCell ref="E110:G110"/>
    <mergeCell ref="I110:J110"/>
    <mergeCell ref="B105:C105"/>
    <mergeCell ref="E105:G105"/>
    <mergeCell ref="I105:J105"/>
    <mergeCell ref="E108:G108"/>
    <mergeCell ref="I108:J108"/>
    <mergeCell ref="B106:C106"/>
    <mergeCell ref="E106:G106"/>
    <mergeCell ref="I106:J106"/>
    <mergeCell ref="B103:C103"/>
    <mergeCell ref="E103:G103"/>
    <mergeCell ref="I103:J103"/>
    <mergeCell ref="B104:C104"/>
    <mergeCell ref="E104:G104"/>
    <mergeCell ref="I104:J104"/>
    <mergeCell ref="B100:C100"/>
    <mergeCell ref="E100:G100"/>
    <mergeCell ref="I100:J100"/>
    <mergeCell ref="E101:G101"/>
    <mergeCell ref="I101:J101"/>
    <mergeCell ref="E102:G102"/>
    <mergeCell ref="I102:J102"/>
    <mergeCell ref="B101:C101"/>
    <mergeCell ref="I43:J43"/>
    <mergeCell ref="B61:C61"/>
    <mergeCell ref="E61:G61"/>
    <mergeCell ref="I61:J61"/>
    <mergeCell ref="B73:C73"/>
    <mergeCell ref="E73:G73"/>
    <mergeCell ref="I73:J73"/>
    <mergeCell ref="E71:G71"/>
    <mergeCell ref="I71:J71"/>
    <mergeCell ref="E72:G72"/>
    <mergeCell ref="I72:J72"/>
    <mergeCell ref="B62:C62"/>
    <mergeCell ref="E62:G62"/>
    <mergeCell ref="I62:J62"/>
    <mergeCell ref="B71:C71"/>
    <mergeCell ref="I17:J17"/>
    <mergeCell ref="E32:G32"/>
    <mergeCell ref="I32:J32"/>
    <mergeCell ref="B33:C33"/>
    <mergeCell ref="E33:G33"/>
    <mergeCell ref="I33:J33"/>
    <mergeCell ref="B27:C27"/>
    <mergeCell ref="E27:G27"/>
    <mergeCell ref="I27:J27"/>
    <mergeCell ref="B28:C28"/>
    <mergeCell ref="E28:G28"/>
    <mergeCell ref="I28:J28"/>
    <mergeCell ref="B30:C30"/>
    <mergeCell ref="E30:G30"/>
    <mergeCell ref="I30:J30"/>
    <mergeCell ref="T3:V3"/>
    <mergeCell ref="T4:V4"/>
    <mergeCell ref="T5:V5"/>
    <mergeCell ref="T6:V6"/>
    <mergeCell ref="L14:L15"/>
    <mergeCell ref="M14:Q14"/>
    <mergeCell ref="B34:C34"/>
    <mergeCell ref="E34:G34"/>
    <mergeCell ref="I34:J34"/>
    <mergeCell ref="B17:C17"/>
    <mergeCell ref="B20:C20"/>
    <mergeCell ref="E20:G20"/>
    <mergeCell ref="I20:J20"/>
    <mergeCell ref="E26:G26"/>
    <mergeCell ref="I26:J26"/>
    <mergeCell ref="E18:G18"/>
    <mergeCell ref="I18:J18"/>
    <mergeCell ref="B19:C19"/>
    <mergeCell ref="E19:G19"/>
    <mergeCell ref="I19:J19"/>
    <mergeCell ref="B21:C21"/>
    <mergeCell ref="E21:G21"/>
    <mergeCell ref="I21:J21"/>
    <mergeCell ref="E17:G17"/>
    <mergeCell ref="B36:C36"/>
    <mergeCell ref="E36:G36"/>
    <mergeCell ref="I36:J36"/>
    <mergeCell ref="B39:C39"/>
    <mergeCell ref="B38:C38"/>
    <mergeCell ref="E38:G38"/>
    <mergeCell ref="I38:J38"/>
    <mergeCell ref="E39:G39"/>
    <mergeCell ref="I39:J39"/>
    <mergeCell ref="E40:G40"/>
    <mergeCell ref="I40:J40"/>
    <mergeCell ref="B49:C49"/>
    <mergeCell ref="E49:G49"/>
    <mergeCell ref="I49:J49"/>
    <mergeCell ref="B51:C51"/>
    <mergeCell ref="E51:G51"/>
    <mergeCell ref="I51:J51"/>
    <mergeCell ref="B57:C57"/>
    <mergeCell ref="E57:G57"/>
    <mergeCell ref="I57:J57"/>
    <mergeCell ref="E47:G47"/>
    <mergeCell ref="I47:J47"/>
    <mergeCell ref="B48:C48"/>
    <mergeCell ref="E48:G48"/>
    <mergeCell ref="I48:J48"/>
    <mergeCell ref="B41:C41"/>
    <mergeCell ref="E41:G41"/>
    <mergeCell ref="I41:J41"/>
    <mergeCell ref="B42:C42"/>
    <mergeCell ref="E42:G42"/>
    <mergeCell ref="I42:J42"/>
    <mergeCell ref="B43:C43"/>
    <mergeCell ref="E43:G43"/>
    <mergeCell ref="B171:C171"/>
    <mergeCell ref="E171:G171"/>
    <mergeCell ref="I171:J171"/>
    <mergeCell ref="B83:C83"/>
    <mergeCell ref="E83:G83"/>
    <mergeCell ref="I83:J83"/>
    <mergeCell ref="B89:C89"/>
    <mergeCell ref="E89:G89"/>
    <mergeCell ref="I89:J89"/>
    <mergeCell ref="B95:C95"/>
    <mergeCell ref="E95:G95"/>
    <mergeCell ref="I95:J95"/>
    <mergeCell ref="B87:C87"/>
    <mergeCell ref="E87:G87"/>
    <mergeCell ref="I87:J87"/>
    <mergeCell ref="B88:C88"/>
    <mergeCell ref="E88:G88"/>
    <mergeCell ref="I88:J88"/>
    <mergeCell ref="E98:G98"/>
    <mergeCell ref="I98:J98"/>
    <mergeCell ref="B99:C99"/>
    <mergeCell ref="E99:G99"/>
    <mergeCell ref="I99:J99"/>
    <mergeCell ref="E94:G94"/>
    <mergeCell ref="E85:G85"/>
    <mergeCell ref="I85:J85"/>
    <mergeCell ref="B86:C86"/>
    <mergeCell ref="E86:G86"/>
    <mergeCell ref="I86:J86"/>
    <mergeCell ref="B98:C98"/>
    <mergeCell ref="B74:C74"/>
    <mergeCell ref="E74:G74"/>
    <mergeCell ref="I74:J74"/>
    <mergeCell ref="B77:C77"/>
    <mergeCell ref="E77:G77"/>
    <mergeCell ref="I77:J77"/>
    <mergeCell ref="B81:C81"/>
    <mergeCell ref="E81:G81"/>
    <mergeCell ref="I81:J81"/>
    <mergeCell ref="B82:C82"/>
    <mergeCell ref="E82:G82"/>
    <mergeCell ref="I82:J82"/>
    <mergeCell ref="E79:G79"/>
    <mergeCell ref="I79:J79"/>
    <mergeCell ref="E80:G80"/>
    <mergeCell ref="I80:J80"/>
    <mergeCell ref="B79:C79"/>
    <mergeCell ref="I94:J94"/>
  </mergeCells>
  <pageMargins left="0.7" right="0.7" top="0.75" bottom="0.75" header="0.3" footer="0.3"/>
  <pageSetup paperSize="9" scale="5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6"/>
  <sheetViews>
    <sheetView tabSelected="1" topLeftCell="L1" zoomScale="85" zoomScaleNormal="85" workbookViewId="0">
      <selection activeCell="N19" sqref="N19"/>
    </sheetView>
  </sheetViews>
  <sheetFormatPr defaultColWidth="9.140625" defaultRowHeight="15" x14ac:dyDescent="0.2"/>
  <cols>
    <col min="1" max="11" width="9.140625" style="8" hidden="1" customWidth="1"/>
    <col min="12" max="12" width="52.85546875" style="8" customWidth="1"/>
    <col min="13" max="13" width="16.7109375" style="8" customWidth="1"/>
    <col min="14" max="14" width="11.42578125" style="8" customWidth="1"/>
    <col min="15" max="15" width="12.5703125" style="8" customWidth="1"/>
    <col min="16" max="16" width="18.7109375" style="8" customWidth="1"/>
    <col min="17" max="17" width="16.28515625" style="8" customWidth="1"/>
    <col min="18" max="18" width="19.85546875" style="8" customWidth="1"/>
    <col min="19" max="19" width="9.140625" style="8" hidden="1" customWidth="1"/>
    <col min="20" max="20" width="17.7109375" style="8" customWidth="1"/>
    <col min="21" max="21" width="17.42578125" style="8" customWidth="1"/>
    <col min="22" max="256" width="9.140625" style="8" customWidth="1"/>
    <col min="257" max="16384" width="9.140625" style="8"/>
  </cols>
  <sheetData>
    <row r="1" spans="1:22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12" t="s">
        <v>0</v>
      </c>
      <c r="L1" s="2"/>
      <c r="M1" s="2"/>
      <c r="N1" s="2"/>
      <c r="O1" s="2"/>
      <c r="P1" s="38"/>
      <c r="Q1" s="38"/>
      <c r="R1" s="158" t="s">
        <v>158</v>
      </c>
      <c r="S1" s="158"/>
      <c r="T1" s="158"/>
      <c r="U1" s="158"/>
    </row>
    <row r="2" spans="1:22" ht="70.5" customHeight="1" x14ac:dyDescent="0.25">
      <c r="A2" s="2"/>
      <c r="B2" s="13"/>
      <c r="C2" s="13"/>
      <c r="D2" s="2"/>
      <c r="E2" s="2"/>
      <c r="F2" s="2"/>
      <c r="G2" s="2"/>
      <c r="H2" s="14"/>
      <c r="I2" s="14"/>
      <c r="J2" s="14"/>
      <c r="K2" s="13" t="s">
        <v>0</v>
      </c>
      <c r="L2" s="13"/>
      <c r="M2" s="13"/>
      <c r="N2" s="13"/>
      <c r="O2" s="13"/>
      <c r="P2" s="38"/>
      <c r="Q2" s="38"/>
      <c r="R2" s="158"/>
      <c r="S2" s="158"/>
      <c r="T2" s="158"/>
      <c r="U2" s="158"/>
    </row>
    <row r="3" spans="1:22" ht="21.75" customHeight="1" x14ac:dyDescent="0.25">
      <c r="A3" s="2"/>
      <c r="B3" s="13"/>
      <c r="C3" s="13"/>
      <c r="D3" s="2"/>
      <c r="E3" s="2"/>
      <c r="F3" s="2"/>
      <c r="G3" s="2"/>
      <c r="H3" s="14"/>
      <c r="I3" s="14"/>
      <c r="J3" s="14"/>
      <c r="K3" s="13"/>
      <c r="L3" s="13"/>
      <c r="M3" s="13"/>
      <c r="N3" s="13"/>
      <c r="O3" s="13"/>
      <c r="S3" s="11"/>
      <c r="T3" s="138" t="s">
        <v>113</v>
      </c>
      <c r="U3" s="138"/>
      <c r="V3" s="138"/>
    </row>
    <row r="4" spans="1:22" ht="24.75" customHeight="1" x14ac:dyDescent="0.25">
      <c r="A4" s="2"/>
      <c r="B4" s="13"/>
      <c r="C4" s="13"/>
      <c r="D4" s="2"/>
      <c r="E4" s="2"/>
      <c r="F4" s="2"/>
      <c r="G4" s="2"/>
      <c r="H4" s="14"/>
      <c r="I4" s="14"/>
      <c r="J4" s="14"/>
      <c r="K4" s="13"/>
      <c r="L4" s="13"/>
      <c r="M4" s="13"/>
      <c r="N4" s="13"/>
      <c r="O4" s="13"/>
      <c r="S4" s="11"/>
      <c r="T4" s="139" t="s">
        <v>114</v>
      </c>
      <c r="U4" s="139"/>
      <c r="V4" s="139"/>
    </row>
    <row r="5" spans="1:22" ht="30" customHeight="1" x14ac:dyDescent="0.25">
      <c r="A5" s="2"/>
      <c r="B5" s="13"/>
      <c r="C5" s="13"/>
      <c r="D5" s="2"/>
      <c r="E5" s="2"/>
      <c r="F5" s="2"/>
      <c r="G5" s="2"/>
      <c r="H5" s="14"/>
      <c r="I5" s="14"/>
      <c r="J5" s="14"/>
      <c r="K5" s="13"/>
      <c r="L5" s="13"/>
      <c r="M5" s="13"/>
      <c r="N5" s="13"/>
      <c r="O5" s="13"/>
      <c r="S5" s="11"/>
      <c r="T5" s="139" t="s">
        <v>157</v>
      </c>
      <c r="U5" s="139"/>
      <c r="V5" s="139"/>
    </row>
    <row r="6" spans="1:22" ht="18" customHeight="1" x14ac:dyDescent="0.25">
      <c r="A6" s="2"/>
      <c r="B6" s="13"/>
      <c r="C6" s="13"/>
      <c r="D6" s="2"/>
      <c r="E6" s="2"/>
      <c r="F6" s="2"/>
      <c r="G6" s="2"/>
      <c r="H6" s="14"/>
      <c r="I6" s="14"/>
      <c r="J6" s="14"/>
      <c r="K6" s="13"/>
      <c r="L6" s="13"/>
      <c r="M6" s="13"/>
      <c r="N6" s="13"/>
      <c r="O6" s="13"/>
      <c r="S6" s="11"/>
      <c r="T6" s="139" t="s">
        <v>167</v>
      </c>
      <c r="U6" s="139"/>
      <c r="V6" s="139"/>
    </row>
    <row r="7" spans="1:22" ht="14.25" customHeight="1" x14ac:dyDescent="0.25">
      <c r="A7" s="2"/>
      <c r="B7" s="13"/>
      <c r="C7" s="13"/>
      <c r="D7" s="2"/>
      <c r="E7" s="2"/>
      <c r="F7" s="2"/>
      <c r="G7" s="2"/>
      <c r="H7" s="14"/>
      <c r="I7" s="14"/>
      <c r="J7" s="14"/>
      <c r="K7" s="13"/>
      <c r="L7" s="13"/>
      <c r="M7" s="13"/>
      <c r="N7" s="13"/>
      <c r="O7" s="13"/>
      <c r="P7" s="118"/>
      <c r="Q7" s="118"/>
      <c r="R7" s="118"/>
      <c r="S7" s="11"/>
    </row>
    <row r="8" spans="1:22" ht="15.75" customHeight="1" x14ac:dyDescent="0.25">
      <c r="A8" s="2"/>
      <c r="B8" s="13"/>
      <c r="C8" s="13"/>
      <c r="D8" s="2"/>
      <c r="E8" s="2"/>
      <c r="F8" s="2"/>
      <c r="G8" s="2"/>
      <c r="H8" s="14"/>
      <c r="I8" s="14"/>
      <c r="J8" s="14"/>
      <c r="K8" s="13"/>
      <c r="L8" s="13"/>
      <c r="M8" s="13"/>
      <c r="N8" s="13"/>
      <c r="O8" s="13"/>
      <c r="P8" s="117"/>
      <c r="Q8" s="117"/>
      <c r="R8" s="117"/>
      <c r="S8" s="11"/>
    </row>
    <row r="9" spans="1:22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5"/>
      <c r="L9" s="155" t="s">
        <v>104</v>
      </c>
      <c r="M9" s="155"/>
      <c r="N9" s="155"/>
      <c r="O9" s="155"/>
      <c r="P9" s="155"/>
      <c r="Q9" s="155"/>
      <c r="R9" s="155"/>
      <c r="S9" s="155"/>
      <c r="T9" s="155"/>
      <c r="U9" s="155"/>
    </row>
    <row r="10" spans="1:2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56" t="s">
        <v>168</v>
      </c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2" ht="27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56" t="s">
        <v>241</v>
      </c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57" t="s">
        <v>105</v>
      </c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6" t="s">
        <v>0</v>
      </c>
      <c r="L13" s="2"/>
      <c r="M13" s="2"/>
      <c r="N13" s="2"/>
      <c r="O13" s="2"/>
      <c r="P13" s="21"/>
      <c r="Q13" s="21"/>
      <c r="S13" s="11"/>
      <c r="U13" s="21" t="s">
        <v>1</v>
      </c>
    </row>
    <row r="14" spans="1:2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16"/>
      <c r="L14" s="140" t="s">
        <v>9</v>
      </c>
      <c r="M14" s="142" t="s">
        <v>108</v>
      </c>
      <c r="N14" s="143"/>
      <c r="O14" s="143"/>
      <c r="P14" s="143"/>
      <c r="Q14" s="144"/>
      <c r="R14" s="152" t="s">
        <v>107</v>
      </c>
      <c r="S14" s="153"/>
      <c r="T14" s="153"/>
      <c r="U14" s="154"/>
    </row>
    <row r="15" spans="1:22" ht="78.75" x14ac:dyDescent="0.25">
      <c r="A15" s="2"/>
      <c r="B15" s="17" t="s">
        <v>2</v>
      </c>
      <c r="C15" s="17" t="s">
        <v>3</v>
      </c>
      <c r="D15" s="17" t="s">
        <v>4</v>
      </c>
      <c r="E15" s="17" t="s">
        <v>5</v>
      </c>
      <c r="F15" s="17" t="s">
        <v>6</v>
      </c>
      <c r="G15" s="17"/>
      <c r="H15" s="17" t="s">
        <v>7</v>
      </c>
      <c r="I15" s="17"/>
      <c r="J15" s="120"/>
      <c r="K15" s="19" t="s">
        <v>8</v>
      </c>
      <c r="L15" s="141"/>
      <c r="M15" s="20" t="s">
        <v>106</v>
      </c>
      <c r="N15" s="17" t="s">
        <v>109</v>
      </c>
      <c r="O15" s="17" t="s">
        <v>110</v>
      </c>
      <c r="P15" s="120" t="s">
        <v>112</v>
      </c>
      <c r="Q15" s="120" t="s">
        <v>111</v>
      </c>
      <c r="R15" s="120" t="s">
        <v>155</v>
      </c>
      <c r="S15" s="11"/>
      <c r="T15" s="120" t="s">
        <v>156</v>
      </c>
      <c r="U15" s="120" t="s">
        <v>170</v>
      </c>
    </row>
    <row r="16" spans="1:22" ht="32.25" customHeight="1" x14ac:dyDescent="0.25">
      <c r="A16" s="2"/>
      <c r="B16" s="119">
        <v>3</v>
      </c>
      <c r="C16" s="119">
        <v>4</v>
      </c>
      <c r="D16" s="17">
        <v>1</v>
      </c>
      <c r="E16" s="119"/>
      <c r="F16" s="119"/>
      <c r="G16" s="119"/>
      <c r="H16" s="17">
        <v>2</v>
      </c>
      <c r="I16" s="119"/>
      <c r="J16" s="119"/>
      <c r="K16" s="119">
        <v>5</v>
      </c>
      <c r="L16" s="17">
        <v>1</v>
      </c>
      <c r="M16" s="17"/>
      <c r="N16" s="17">
        <v>2</v>
      </c>
      <c r="O16" s="17">
        <v>3</v>
      </c>
      <c r="P16" s="17">
        <v>4</v>
      </c>
      <c r="Q16" s="17">
        <v>5</v>
      </c>
      <c r="R16" s="17">
        <v>6</v>
      </c>
      <c r="S16" s="11"/>
      <c r="T16" s="17">
        <v>7</v>
      </c>
      <c r="U16" s="17">
        <v>8</v>
      </c>
    </row>
    <row r="17" spans="1:21" ht="21.75" customHeight="1" x14ac:dyDescent="0.25">
      <c r="A17" s="3"/>
      <c r="B17" s="137">
        <v>1</v>
      </c>
      <c r="C17" s="137"/>
      <c r="D17" s="4">
        <v>113</v>
      </c>
      <c r="E17" s="135"/>
      <c r="F17" s="135"/>
      <c r="G17" s="135"/>
      <c r="H17" s="4" t="s">
        <v>10</v>
      </c>
      <c r="I17" s="136"/>
      <c r="J17" s="136"/>
      <c r="K17" s="5">
        <v>610</v>
      </c>
      <c r="L17" s="53" t="s">
        <v>11</v>
      </c>
      <c r="M17" s="121">
        <v>657</v>
      </c>
      <c r="N17" s="54">
        <v>1</v>
      </c>
      <c r="O17" s="54">
        <v>0</v>
      </c>
      <c r="P17" s="55" t="s">
        <v>163</v>
      </c>
      <c r="Q17" s="56">
        <v>0</v>
      </c>
      <c r="R17" s="57">
        <f>R26+R31+R41+R46+R18+R38</f>
        <v>29735.642</v>
      </c>
      <c r="S17" s="6">
        <f ca="1">S18+S26+S32+S40+S47</f>
        <v>60.3</v>
      </c>
      <c r="T17" s="57">
        <f>T26+T31+T41+T46+T18+T45</f>
        <v>25233.428</v>
      </c>
      <c r="U17" s="58">
        <f>U26+U31+U41+U46+U18+U45</f>
        <v>27924.378000000001</v>
      </c>
    </row>
    <row r="18" spans="1:21" ht="40.5" customHeight="1" x14ac:dyDescent="0.25">
      <c r="A18" s="3"/>
      <c r="B18" s="115"/>
      <c r="C18" s="112">
        <v>102</v>
      </c>
      <c r="D18" s="116">
        <v>102</v>
      </c>
      <c r="E18" s="132"/>
      <c r="F18" s="132"/>
      <c r="G18" s="132"/>
      <c r="H18" s="4" t="s">
        <v>12</v>
      </c>
      <c r="I18" s="133"/>
      <c r="J18" s="133"/>
      <c r="K18" s="5">
        <v>120</v>
      </c>
      <c r="L18" s="44" t="s">
        <v>13</v>
      </c>
      <c r="M18" s="121">
        <v>657</v>
      </c>
      <c r="N18" s="59">
        <v>1</v>
      </c>
      <c r="O18" s="59">
        <v>2</v>
      </c>
      <c r="P18" s="60" t="s">
        <v>163</v>
      </c>
      <c r="Q18" s="61">
        <v>0</v>
      </c>
      <c r="R18" s="62">
        <f>R19</f>
        <v>4567.7839999999997</v>
      </c>
      <c r="S18" s="18">
        <f t="shared" ref="S18:U18" si="0">S19</f>
        <v>0</v>
      </c>
      <c r="T18" s="62">
        <f t="shared" si="0"/>
        <v>4567.7839999999997</v>
      </c>
      <c r="U18" s="63">
        <f t="shared" si="0"/>
        <v>4567.78</v>
      </c>
    </row>
    <row r="19" spans="1:21" ht="47.25" x14ac:dyDescent="0.25">
      <c r="A19" s="3"/>
      <c r="B19" s="134" t="s">
        <v>14</v>
      </c>
      <c r="C19" s="134"/>
      <c r="D19" s="4">
        <v>102</v>
      </c>
      <c r="E19" s="132"/>
      <c r="F19" s="132"/>
      <c r="G19" s="132"/>
      <c r="H19" s="4" t="s">
        <v>12</v>
      </c>
      <c r="I19" s="133"/>
      <c r="J19" s="133"/>
      <c r="K19" s="5">
        <v>120</v>
      </c>
      <c r="L19" s="44" t="s">
        <v>171</v>
      </c>
      <c r="M19" s="121">
        <v>657</v>
      </c>
      <c r="N19" s="59">
        <v>1</v>
      </c>
      <c r="O19" s="59">
        <v>2</v>
      </c>
      <c r="P19" s="60" t="s">
        <v>116</v>
      </c>
      <c r="Q19" s="61">
        <v>0</v>
      </c>
      <c r="R19" s="62">
        <f>R20+R23</f>
        <v>4567.7839999999997</v>
      </c>
      <c r="S19" s="18">
        <f t="shared" ref="S19:U19" si="1">S20+S23</f>
        <v>0</v>
      </c>
      <c r="T19" s="62">
        <f t="shared" si="1"/>
        <v>4567.7839999999997</v>
      </c>
      <c r="U19" s="63">
        <f t="shared" si="1"/>
        <v>4567.78</v>
      </c>
    </row>
    <row r="20" spans="1:21" ht="78.75" x14ac:dyDescent="0.25">
      <c r="A20" s="3"/>
      <c r="B20" s="134" t="s">
        <v>12</v>
      </c>
      <c r="C20" s="134"/>
      <c r="D20" s="4">
        <v>102</v>
      </c>
      <c r="E20" s="132"/>
      <c r="F20" s="132"/>
      <c r="G20" s="132"/>
      <c r="H20" s="4" t="s">
        <v>12</v>
      </c>
      <c r="I20" s="133"/>
      <c r="J20" s="133"/>
      <c r="K20" s="5">
        <v>120</v>
      </c>
      <c r="L20" s="43" t="s">
        <v>207</v>
      </c>
      <c r="M20" s="121">
        <v>657</v>
      </c>
      <c r="N20" s="59">
        <v>1</v>
      </c>
      <c r="O20" s="59">
        <v>2</v>
      </c>
      <c r="P20" s="60" t="s">
        <v>117</v>
      </c>
      <c r="Q20" s="61">
        <v>0</v>
      </c>
      <c r="R20" s="62">
        <f>R21+R22</f>
        <v>1765.192</v>
      </c>
      <c r="S20" s="18">
        <f t="shared" ref="S20:S21" si="2">S21</f>
        <v>0</v>
      </c>
      <c r="T20" s="62">
        <f t="shared" ref="T20:U20" si="3">T21+T22</f>
        <v>1765.192</v>
      </c>
      <c r="U20" s="63">
        <f t="shared" si="3"/>
        <v>1765.1880000000001</v>
      </c>
    </row>
    <row r="21" spans="1:21" ht="47.25" x14ac:dyDescent="0.25">
      <c r="A21" s="3"/>
      <c r="B21" s="134">
        <v>100</v>
      </c>
      <c r="C21" s="134"/>
      <c r="D21" s="4">
        <v>102</v>
      </c>
      <c r="E21" s="132"/>
      <c r="F21" s="132"/>
      <c r="G21" s="132"/>
      <c r="H21" s="4" t="s">
        <v>12</v>
      </c>
      <c r="I21" s="133"/>
      <c r="J21" s="133"/>
      <c r="K21" s="5">
        <v>120</v>
      </c>
      <c r="L21" s="64" t="s">
        <v>208</v>
      </c>
      <c r="M21" s="121">
        <v>657</v>
      </c>
      <c r="N21" s="59">
        <v>1</v>
      </c>
      <c r="O21" s="59">
        <v>2</v>
      </c>
      <c r="P21" s="60" t="s">
        <v>117</v>
      </c>
      <c r="Q21" s="61">
        <v>121</v>
      </c>
      <c r="R21" s="62">
        <v>1355.7439999999999</v>
      </c>
      <c r="S21" s="18">
        <f t="shared" si="2"/>
        <v>0</v>
      </c>
      <c r="T21" s="62">
        <v>1355.7439999999999</v>
      </c>
      <c r="U21" s="63">
        <v>1355.74</v>
      </c>
    </row>
    <row r="22" spans="1:21" ht="63" x14ac:dyDescent="0.25">
      <c r="A22" s="3"/>
      <c r="B22" s="115">
        <v>1</v>
      </c>
      <c r="C22" s="112">
        <v>102</v>
      </c>
      <c r="D22" s="112">
        <v>102</v>
      </c>
      <c r="E22" s="113" t="s">
        <v>14</v>
      </c>
      <c r="F22" s="113" t="s">
        <v>14</v>
      </c>
      <c r="G22" s="113" t="s">
        <v>12</v>
      </c>
      <c r="H22" s="112" t="s">
        <v>12</v>
      </c>
      <c r="I22" s="114"/>
      <c r="J22" s="114"/>
      <c r="K22" s="1">
        <v>120</v>
      </c>
      <c r="L22" s="65" t="s">
        <v>209</v>
      </c>
      <c r="M22" s="121">
        <v>657</v>
      </c>
      <c r="N22" s="59">
        <v>1</v>
      </c>
      <c r="O22" s="59">
        <v>2</v>
      </c>
      <c r="P22" s="60" t="s">
        <v>117</v>
      </c>
      <c r="Q22" s="61">
        <v>129</v>
      </c>
      <c r="R22" s="62">
        <v>409.44799999999998</v>
      </c>
      <c r="S22" s="7"/>
      <c r="T22" s="62">
        <v>409.44799999999998</v>
      </c>
      <c r="U22" s="63">
        <v>409.44799999999998</v>
      </c>
    </row>
    <row r="23" spans="1:21" ht="78.75" x14ac:dyDescent="0.25">
      <c r="A23" s="3"/>
      <c r="B23" s="115"/>
      <c r="C23" s="112"/>
      <c r="D23" s="116"/>
      <c r="E23" s="113"/>
      <c r="F23" s="113"/>
      <c r="G23" s="113"/>
      <c r="H23" s="4"/>
      <c r="I23" s="114"/>
      <c r="J23" s="114"/>
      <c r="K23" s="5"/>
      <c r="L23" s="43" t="s">
        <v>172</v>
      </c>
      <c r="M23" s="121">
        <v>657</v>
      </c>
      <c r="N23" s="66">
        <v>1</v>
      </c>
      <c r="O23" s="66">
        <v>2</v>
      </c>
      <c r="P23" s="122" t="s">
        <v>238</v>
      </c>
      <c r="Q23" s="67">
        <v>0</v>
      </c>
      <c r="R23" s="68">
        <f>R24+R25</f>
        <v>2802.5919999999996</v>
      </c>
      <c r="S23" s="18">
        <f t="shared" ref="S23:S24" si="4">S24</f>
        <v>0</v>
      </c>
      <c r="T23" s="68">
        <f t="shared" ref="T23:U23" si="5">T24+T25</f>
        <v>2802.5919999999996</v>
      </c>
      <c r="U23" s="63">
        <f t="shared" si="5"/>
        <v>2802.5919999999996</v>
      </c>
    </row>
    <row r="24" spans="1:21" ht="47.25" x14ac:dyDescent="0.25">
      <c r="A24" s="3"/>
      <c r="B24" s="115"/>
      <c r="C24" s="112"/>
      <c r="D24" s="116"/>
      <c r="E24" s="113"/>
      <c r="F24" s="113"/>
      <c r="G24" s="113"/>
      <c r="H24" s="4"/>
      <c r="I24" s="114"/>
      <c r="J24" s="114"/>
      <c r="K24" s="5"/>
      <c r="L24" s="41" t="s">
        <v>208</v>
      </c>
      <c r="M24" s="121">
        <v>657</v>
      </c>
      <c r="N24" s="69">
        <v>1</v>
      </c>
      <c r="O24" s="66">
        <v>2</v>
      </c>
      <c r="P24" s="70" t="s">
        <v>238</v>
      </c>
      <c r="Q24" s="71">
        <v>121</v>
      </c>
      <c r="R24" s="68">
        <v>2152.4879999999998</v>
      </c>
      <c r="S24" s="18">
        <f t="shared" si="4"/>
        <v>0</v>
      </c>
      <c r="T24" s="68">
        <v>2152.4879999999998</v>
      </c>
      <c r="U24" s="63">
        <v>2152.4879999999998</v>
      </c>
    </row>
    <row r="25" spans="1:21" ht="63" x14ac:dyDescent="0.25">
      <c r="A25" s="3"/>
      <c r="B25" s="115"/>
      <c r="C25" s="112"/>
      <c r="D25" s="116"/>
      <c r="E25" s="113"/>
      <c r="F25" s="113"/>
      <c r="G25" s="113"/>
      <c r="H25" s="4"/>
      <c r="I25" s="114"/>
      <c r="J25" s="114"/>
      <c r="K25" s="5"/>
      <c r="L25" s="65" t="s">
        <v>209</v>
      </c>
      <c r="M25" s="121">
        <v>657</v>
      </c>
      <c r="N25" s="69">
        <v>1</v>
      </c>
      <c r="O25" s="66">
        <v>2</v>
      </c>
      <c r="P25" s="70" t="s">
        <v>238</v>
      </c>
      <c r="Q25" s="72">
        <v>129</v>
      </c>
      <c r="R25" s="73">
        <v>650.10400000000004</v>
      </c>
      <c r="S25" s="7"/>
      <c r="T25" s="73">
        <v>650.10400000000004</v>
      </c>
      <c r="U25" s="63">
        <v>650.10400000000004</v>
      </c>
    </row>
    <row r="26" spans="1:21" ht="63" x14ac:dyDescent="0.25">
      <c r="A26" s="3"/>
      <c r="B26" s="115"/>
      <c r="C26" s="112">
        <v>103</v>
      </c>
      <c r="D26" s="116">
        <v>103</v>
      </c>
      <c r="E26" s="132"/>
      <c r="F26" s="132"/>
      <c r="G26" s="132"/>
      <c r="H26" s="4" t="s">
        <v>15</v>
      </c>
      <c r="I26" s="133"/>
      <c r="J26" s="133"/>
      <c r="K26" s="5">
        <v>850</v>
      </c>
      <c r="L26" s="41" t="s">
        <v>16</v>
      </c>
      <c r="M26" s="121">
        <v>657</v>
      </c>
      <c r="N26" s="74">
        <v>1</v>
      </c>
      <c r="O26" s="74">
        <v>3</v>
      </c>
      <c r="P26" s="70" t="s">
        <v>163</v>
      </c>
      <c r="Q26" s="72">
        <v>0</v>
      </c>
      <c r="R26" s="73">
        <f>R27</f>
        <v>5</v>
      </c>
      <c r="S26" s="18">
        <f t="shared" ref="S26:U27" si="6">S27</f>
        <v>60.3</v>
      </c>
      <c r="T26" s="73">
        <f t="shared" si="6"/>
        <v>15</v>
      </c>
      <c r="U26" s="63">
        <f t="shared" si="6"/>
        <v>28.8</v>
      </c>
    </row>
    <row r="27" spans="1:21" ht="47.25" x14ac:dyDescent="0.25">
      <c r="A27" s="3"/>
      <c r="B27" s="134" t="s">
        <v>17</v>
      </c>
      <c r="C27" s="134"/>
      <c r="D27" s="4">
        <v>103</v>
      </c>
      <c r="E27" s="132"/>
      <c r="F27" s="132"/>
      <c r="G27" s="132"/>
      <c r="H27" s="4" t="s">
        <v>17</v>
      </c>
      <c r="I27" s="133"/>
      <c r="J27" s="133"/>
      <c r="K27" s="5">
        <v>120</v>
      </c>
      <c r="L27" s="48" t="s">
        <v>171</v>
      </c>
      <c r="M27" s="121">
        <v>657</v>
      </c>
      <c r="N27" s="75">
        <v>1</v>
      </c>
      <c r="O27" s="75">
        <v>3</v>
      </c>
      <c r="P27" s="76" t="s">
        <v>116</v>
      </c>
      <c r="Q27" s="77">
        <v>0</v>
      </c>
      <c r="R27" s="78">
        <f>R28</f>
        <v>5</v>
      </c>
      <c r="S27" s="18">
        <f t="shared" ref="S27" si="7">S28+S30</f>
        <v>60.3</v>
      </c>
      <c r="T27" s="78">
        <f t="shared" si="6"/>
        <v>15</v>
      </c>
      <c r="U27" s="63">
        <f t="shared" si="6"/>
        <v>28.8</v>
      </c>
    </row>
    <row r="28" spans="1:21" ht="78.75" x14ac:dyDescent="0.25">
      <c r="A28" s="3"/>
      <c r="B28" s="145">
        <v>100</v>
      </c>
      <c r="C28" s="146"/>
      <c r="D28" s="4">
        <v>103</v>
      </c>
      <c r="E28" s="147"/>
      <c r="F28" s="148"/>
      <c r="G28" s="149"/>
      <c r="H28" s="4" t="s">
        <v>17</v>
      </c>
      <c r="I28" s="150"/>
      <c r="J28" s="151"/>
      <c r="K28" s="5">
        <v>120</v>
      </c>
      <c r="L28" s="41" t="s">
        <v>210</v>
      </c>
      <c r="M28" s="121">
        <v>657</v>
      </c>
      <c r="N28" s="66">
        <v>1</v>
      </c>
      <c r="O28" s="66">
        <v>3</v>
      </c>
      <c r="P28" s="70" t="s">
        <v>118</v>
      </c>
      <c r="Q28" s="71">
        <v>0</v>
      </c>
      <c r="R28" s="68">
        <f>R29+R30</f>
        <v>5</v>
      </c>
      <c r="S28" s="18">
        <f t="shared" ref="S28" si="8">S29</f>
        <v>0</v>
      </c>
      <c r="T28" s="68">
        <f t="shared" ref="T28:U28" si="9">T29+T30</f>
        <v>15</v>
      </c>
      <c r="U28" s="63">
        <f t="shared" si="9"/>
        <v>28.8</v>
      </c>
    </row>
    <row r="29" spans="1:21" ht="47.25" x14ac:dyDescent="0.25">
      <c r="A29" s="3"/>
      <c r="B29" s="115">
        <v>1</v>
      </c>
      <c r="C29" s="112">
        <v>103</v>
      </c>
      <c r="D29" s="112">
        <v>103</v>
      </c>
      <c r="E29" s="113" t="s">
        <v>18</v>
      </c>
      <c r="F29" s="113" t="s">
        <v>18</v>
      </c>
      <c r="G29" s="113" t="s">
        <v>17</v>
      </c>
      <c r="H29" s="112" t="s">
        <v>17</v>
      </c>
      <c r="I29" s="114"/>
      <c r="J29" s="114"/>
      <c r="K29" s="1">
        <v>120</v>
      </c>
      <c r="L29" s="47" t="s">
        <v>211</v>
      </c>
      <c r="M29" s="121">
        <v>657</v>
      </c>
      <c r="N29" s="59">
        <v>1</v>
      </c>
      <c r="O29" s="59">
        <v>3</v>
      </c>
      <c r="P29" s="70" t="s">
        <v>118</v>
      </c>
      <c r="Q29" s="79">
        <v>122</v>
      </c>
      <c r="R29" s="62">
        <v>5</v>
      </c>
      <c r="S29" s="7"/>
      <c r="T29" s="62">
        <v>10</v>
      </c>
      <c r="U29" s="63">
        <v>23.8</v>
      </c>
    </row>
    <row r="30" spans="1:21" ht="47.25" x14ac:dyDescent="0.25">
      <c r="A30" s="3"/>
      <c r="B30" s="134">
        <v>200</v>
      </c>
      <c r="C30" s="134"/>
      <c r="D30" s="4">
        <v>103</v>
      </c>
      <c r="E30" s="132"/>
      <c r="F30" s="132"/>
      <c r="G30" s="132"/>
      <c r="H30" s="4" t="s">
        <v>15</v>
      </c>
      <c r="I30" s="133"/>
      <c r="J30" s="133"/>
      <c r="K30" s="5">
        <v>240</v>
      </c>
      <c r="L30" s="41" t="s">
        <v>212</v>
      </c>
      <c r="M30" s="121">
        <v>657</v>
      </c>
      <c r="N30" s="59">
        <v>1</v>
      </c>
      <c r="O30" s="59">
        <v>3</v>
      </c>
      <c r="P30" s="70" t="s">
        <v>118</v>
      </c>
      <c r="Q30" s="79">
        <v>244</v>
      </c>
      <c r="R30" s="62">
        <v>0</v>
      </c>
      <c r="S30" s="18">
        <f t="shared" ref="S30" si="10">S31</f>
        <v>60.3</v>
      </c>
      <c r="T30" s="62">
        <v>5</v>
      </c>
      <c r="U30" s="63">
        <v>5</v>
      </c>
    </row>
    <row r="31" spans="1:21" ht="63" x14ac:dyDescent="0.25">
      <c r="A31" s="3"/>
      <c r="B31" s="115">
        <v>1</v>
      </c>
      <c r="C31" s="112">
        <v>103</v>
      </c>
      <c r="D31" s="112">
        <v>103</v>
      </c>
      <c r="E31" s="113" t="s">
        <v>18</v>
      </c>
      <c r="F31" s="113" t="s">
        <v>18</v>
      </c>
      <c r="G31" s="113" t="s">
        <v>15</v>
      </c>
      <c r="H31" s="112" t="s">
        <v>15</v>
      </c>
      <c r="I31" s="114"/>
      <c r="J31" s="114"/>
      <c r="K31" s="1">
        <v>240</v>
      </c>
      <c r="L31" s="44" t="s">
        <v>22</v>
      </c>
      <c r="M31" s="121">
        <v>657</v>
      </c>
      <c r="N31" s="59">
        <v>1</v>
      </c>
      <c r="O31" s="59">
        <v>4</v>
      </c>
      <c r="P31" s="70" t="s">
        <v>163</v>
      </c>
      <c r="Q31" s="61">
        <v>0</v>
      </c>
      <c r="R31" s="62">
        <f>R32</f>
        <v>6864.735999999999</v>
      </c>
      <c r="S31" s="18">
        <v>60.3</v>
      </c>
      <c r="T31" s="62">
        <f t="shared" ref="T31:U31" si="11">T32</f>
        <v>6055.3359999999993</v>
      </c>
      <c r="U31" s="63">
        <f t="shared" si="11"/>
        <v>6085.3359999999993</v>
      </c>
    </row>
    <row r="32" spans="1:21" ht="47.25" x14ac:dyDescent="0.25">
      <c r="A32" s="3"/>
      <c r="B32" s="115"/>
      <c r="C32" s="112">
        <v>104</v>
      </c>
      <c r="D32" s="116">
        <v>104</v>
      </c>
      <c r="E32" s="132"/>
      <c r="F32" s="132"/>
      <c r="G32" s="132"/>
      <c r="H32" s="4" t="s">
        <v>21</v>
      </c>
      <c r="I32" s="133"/>
      <c r="J32" s="133"/>
      <c r="K32" s="5">
        <v>240</v>
      </c>
      <c r="L32" s="44" t="s">
        <v>171</v>
      </c>
      <c r="M32" s="121">
        <v>657</v>
      </c>
      <c r="N32" s="59">
        <v>1</v>
      </c>
      <c r="O32" s="59">
        <v>4</v>
      </c>
      <c r="P32" s="76" t="s">
        <v>116</v>
      </c>
      <c r="Q32" s="61">
        <v>0</v>
      </c>
      <c r="R32" s="62">
        <f>R33+R37</f>
        <v>6864.735999999999</v>
      </c>
      <c r="S32" s="18">
        <f t="shared" ref="S32" si="12">S33</f>
        <v>0</v>
      </c>
      <c r="T32" s="62">
        <f>T33+T37</f>
        <v>6055.3359999999993</v>
      </c>
      <c r="U32" s="63">
        <f>U33+U37</f>
        <v>6085.3359999999993</v>
      </c>
    </row>
    <row r="33" spans="1:21" ht="94.5" x14ac:dyDescent="0.25">
      <c r="A33" s="3"/>
      <c r="B33" s="134" t="s">
        <v>23</v>
      </c>
      <c r="C33" s="134"/>
      <c r="D33" s="4">
        <v>104</v>
      </c>
      <c r="E33" s="132"/>
      <c r="F33" s="132"/>
      <c r="G33" s="132"/>
      <c r="H33" s="4" t="s">
        <v>23</v>
      </c>
      <c r="I33" s="133"/>
      <c r="J33" s="133"/>
      <c r="K33" s="5">
        <v>120</v>
      </c>
      <c r="L33" s="43" t="s">
        <v>173</v>
      </c>
      <c r="M33" s="121">
        <v>657</v>
      </c>
      <c r="N33" s="66">
        <v>1</v>
      </c>
      <c r="O33" s="66">
        <v>4</v>
      </c>
      <c r="P33" s="70" t="s">
        <v>118</v>
      </c>
      <c r="Q33" s="67">
        <v>0</v>
      </c>
      <c r="R33" s="68">
        <f>R34+R35+R36</f>
        <v>6181.3359999999993</v>
      </c>
      <c r="S33" s="18">
        <f t="shared" ref="S33" si="13">S34+S36+S38</f>
        <v>0</v>
      </c>
      <c r="T33" s="68">
        <f>T34+T35+T36</f>
        <v>6055.3359999999993</v>
      </c>
      <c r="U33" s="63">
        <f>U34+U35+U36</f>
        <v>6085.3359999999993</v>
      </c>
    </row>
    <row r="34" spans="1:21" ht="47.25" x14ac:dyDescent="0.25">
      <c r="A34" s="3"/>
      <c r="B34" s="134">
        <v>100</v>
      </c>
      <c r="C34" s="134"/>
      <c r="D34" s="4">
        <v>104</v>
      </c>
      <c r="E34" s="132"/>
      <c r="F34" s="132"/>
      <c r="G34" s="132"/>
      <c r="H34" s="4" t="s">
        <v>23</v>
      </c>
      <c r="I34" s="133"/>
      <c r="J34" s="133"/>
      <c r="K34" s="5">
        <v>120</v>
      </c>
      <c r="L34" s="64" t="s">
        <v>208</v>
      </c>
      <c r="M34" s="121">
        <v>657</v>
      </c>
      <c r="N34" s="80">
        <v>1</v>
      </c>
      <c r="O34" s="75">
        <v>4</v>
      </c>
      <c r="P34" s="70" t="s">
        <v>118</v>
      </c>
      <c r="Q34" s="77">
        <v>121</v>
      </c>
      <c r="R34" s="78">
        <v>4712.24</v>
      </c>
      <c r="S34" s="18">
        <f t="shared" ref="S34" si="14">S35</f>
        <v>0</v>
      </c>
      <c r="T34" s="78">
        <v>4712.24</v>
      </c>
      <c r="U34" s="63">
        <v>4712.24</v>
      </c>
    </row>
    <row r="35" spans="1:21" ht="47.25" x14ac:dyDescent="0.25">
      <c r="A35" s="3"/>
      <c r="B35" s="115">
        <v>1</v>
      </c>
      <c r="C35" s="112">
        <v>104</v>
      </c>
      <c r="D35" s="112">
        <v>104</v>
      </c>
      <c r="E35" s="113" t="s">
        <v>14</v>
      </c>
      <c r="F35" s="113" t="s">
        <v>14</v>
      </c>
      <c r="G35" s="113" t="s">
        <v>23</v>
      </c>
      <c r="H35" s="112" t="s">
        <v>23</v>
      </c>
      <c r="I35" s="114"/>
      <c r="J35" s="114"/>
      <c r="K35" s="1">
        <v>120</v>
      </c>
      <c r="L35" s="41" t="s">
        <v>211</v>
      </c>
      <c r="M35" s="121">
        <v>657</v>
      </c>
      <c r="N35" s="69">
        <v>1</v>
      </c>
      <c r="O35" s="66">
        <v>4</v>
      </c>
      <c r="P35" s="70" t="s">
        <v>118</v>
      </c>
      <c r="Q35" s="71">
        <v>122</v>
      </c>
      <c r="R35" s="68">
        <v>46</v>
      </c>
      <c r="S35" s="7"/>
      <c r="T35" s="68">
        <v>20</v>
      </c>
      <c r="U35" s="63">
        <v>50</v>
      </c>
    </row>
    <row r="36" spans="1:21" ht="63" x14ac:dyDescent="0.25">
      <c r="A36" s="3"/>
      <c r="B36" s="134">
        <v>200</v>
      </c>
      <c r="C36" s="134"/>
      <c r="D36" s="4">
        <v>104</v>
      </c>
      <c r="E36" s="132"/>
      <c r="F36" s="132"/>
      <c r="G36" s="132"/>
      <c r="H36" s="4" t="s">
        <v>24</v>
      </c>
      <c r="I36" s="133"/>
      <c r="J36" s="133"/>
      <c r="K36" s="5">
        <v>240</v>
      </c>
      <c r="L36" s="65" t="s">
        <v>209</v>
      </c>
      <c r="M36" s="121">
        <v>657</v>
      </c>
      <c r="N36" s="69">
        <v>1</v>
      </c>
      <c r="O36" s="66">
        <v>4</v>
      </c>
      <c r="P36" s="70" t="s">
        <v>118</v>
      </c>
      <c r="Q36" s="79">
        <v>129</v>
      </c>
      <c r="R36" s="62">
        <v>1423.096</v>
      </c>
      <c r="S36" s="18">
        <f t="shared" ref="S36" si="15">S37</f>
        <v>0</v>
      </c>
      <c r="T36" s="62">
        <v>1323.096</v>
      </c>
      <c r="U36" s="63">
        <v>1323.096</v>
      </c>
    </row>
    <row r="37" spans="1:21" ht="126" x14ac:dyDescent="0.25">
      <c r="A37" s="3"/>
      <c r="B37" s="115">
        <v>1</v>
      </c>
      <c r="C37" s="112">
        <v>104</v>
      </c>
      <c r="D37" s="112">
        <v>104</v>
      </c>
      <c r="E37" s="113" t="s">
        <v>14</v>
      </c>
      <c r="F37" s="113" t="s">
        <v>14</v>
      </c>
      <c r="G37" s="113" t="s">
        <v>24</v>
      </c>
      <c r="H37" s="112" t="s">
        <v>24</v>
      </c>
      <c r="I37" s="114"/>
      <c r="J37" s="114"/>
      <c r="K37" s="1">
        <v>240</v>
      </c>
      <c r="L37" s="65" t="s">
        <v>174</v>
      </c>
      <c r="M37" s="121">
        <v>657</v>
      </c>
      <c r="N37" s="59">
        <v>1</v>
      </c>
      <c r="O37" s="59">
        <v>4</v>
      </c>
      <c r="P37" s="70" t="s">
        <v>119</v>
      </c>
      <c r="Q37" s="79">
        <v>540</v>
      </c>
      <c r="R37" s="62">
        <v>683.4</v>
      </c>
      <c r="S37" s="7"/>
      <c r="T37" s="62">
        <v>0</v>
      </c>
      <c r="U37" s="63">
        <v>0</v>
      </c>
    </row>
    <row r="38" spans="1:21" ht="15.75" x14ac:dyDescent="0.25">
      <c r="A38" s="3"/>
      <c r="B38" s="134" t="s">
        <v>21</v>
      </c>
      <c r="C38" s="134"/>
      <c r="D38" s="4">
        <v>104</v>
      </c>
      <c r="E38" s="132"/>
      <c r="F38" s="132"/>
      <c r="G38" s="132"/>
      <c r="H38" s="4" t="s">
        <v>21</v>
      </c>
      <c r="I38" s="133"/>
      <c r="J38" s="133"/>
      <c r="K38" s="5">
        <v>240</v>
      </c>
      <c r="L38" s="41" t="s">
        <v>175</v>
      </c>
      <c r="M38" s="121">
        <v>657</v>
      </c>
      <c r="N38" s="59">
        <v>1</v>
      </c>
      <c r="O38" s="59">
        <v>7</v>
      </c>
      <c r="P38" s="70" t="s">
        <v>121</v>
      </c>
      <c r="Q38" s="79"/>
      <c r="R38" s="62">
        <f>R39</f>
        <v>3067.57</v>
      </c>
      <c r="S38" s="18">
        <f t="shared" ref="S38" si="16">S39</f>
        <v>0</v>
      </c>
      <c r="T38" s="62"/>
      <c r="U38" s="63"/>
    </row>
    <row r="39" spans="1:21" ht="31.5" x14ac:dyDescent="0.25">
      <c r="A39" s="3"/>
      <c r="B39" s="134">
        <v>200</v>
      </c>
      <c r="C39" s="134"/>
      <c r="D39" s="4">
        <v>104</v>
      </c>
      <c r="E39" s="132"/>
      <c r="F39" s="132"/>
      <c r="G39" s="132"/>
      <c r="H39" s="4" t="s">
        <v>21</v>
      </c>
      <c r="I39" s="133"/>
      <c r="J39" s="133"/>
      <c r="K39" s="5">
        <v>240</v>
      </c>
      <c r="L39" s="41" t="s">
        <v>19</v>
      </c>
      <c r="M39" s="121">
        <v>657</v>
      </c>
      <c r="N39" s="59">
        <v>1</v>
      </c>
      <c r="O39" s="59">
        <v>7</v>
      </c>
      <c r="P39" s="70" t="s">
        <v>121</v>
      </c>
      <c r="Q39" s="79">
        <v>200</v>
      </c>
      <c r="R39" s="62">
        <f>R40</f>
        <v>3067.57</v>
      </c>
      <c r="S39" s="7"/>
      <c r="T39" s="62">
        <v>0</v>
      </c>
      <c r="U39" s="63">
        <v>0</v>
      </c>
    </row>
    <row r="40" spans="1:21" ht="47.25" x14ac:dyDescent="0.25">
      <c r="A40" s="3"/>
      <c r="B40" s="115"/>
      <c r="C40" s="112">
        <v>111</v>
      </c>
      <c r="D40" s="116">
        <v>111</v>
      </c>
      <c r="E40" s="132"/>
      <c r="F40" s="132"/>
      <c r="G40" s="132"/>
      <c r="H40" s="4" t="s">
        <v>27</v>
      </c>
      <c r="I40" s="133"/>
      <c r="J40" s="133"/>
      <c r="K40" s="5">
        <v>870</v>
      </c>
      <c r="L40" s="41" t="s">
        <v>20</v>
      </c>
      <c r="M40" s="121">
        <v>657</v>
      </c>
      <c r="N40" s="59">
        <v>1</v>
      </c>
      <c r="O40" s="59">
        <v>7</v>
      </c>
      <c r="P40" s="70" t="s">
        <v>121</v>
      </c>
      <c r="Q40" s="79">
        <v>240</v>
      </c>
      <c r="R40" s="62">
        <v>3067.57</v>
      </c>
      <c r="S40" s="18">
        <f t="shared" ref="S40:U43" si="17">S41</f>
        <v>0</v>
      </c>
      <c r="T40" s="62">
        <v>0</v>
      </c>
      <c r="U40" s="63">
        <v>0</v>
      </c>
    </row>
    <row r="41" spans="1:21" ht="15.75" x14ac:dyDescent="0.25">
      <c r="A41" s="3"/>
      <c r="B41" s="134" t="s">
        <v>29</v>
      </c>
      <c r="C41" s="134"/>
      <c r="D41" s="4">
        <v>111</v>
      </c>
      <c r="E41" s="132"/>
      <c r="F41" s="132"/>
      <c r="G41" s="132"/>
      <c r="H41" s="4" t="s">
        <v>27</v>
      </c>
      <c r="I41" s="133"/>
      <c r="J41" s="133"/>
      <c r="K41" s="5">
        <v>870</v>
      </c>
      <c r="L41" s="43" t="s">
        <v>28</v>
      </c>
      <c r="M41" s="121">
        <v>657</v>
      </c>
      <c r="N41" s="66">
        <v>1</v>
      </c>
      <c r="O41" s="66">
        <v>11</v>
      </c>
      <c r="P41" s="70" t="s">
        <v>163</v>
      </c>
      <c r="Q41" s="67">
        <v>0</v>
      </c>
      <c r="R41" s="68">
        <f>R42</f>
        <v>100</v>
      </c>
      <c r="S41" s="18">
        <f t="shared" si="17"/>
        <v>0</v>
      </c>
      <c r="T41" s="68">
        <f t="shared" si="17"/>
        <v>100</v>
      </c>
      <c r="U41" s="63">
        <f t="shared" si="17"/>
        <v>100</v>
      </c>
    </row>
    <row r="42" spans="1:21" ht="47.25" x14ac:dyDescent="0.25">
      <c r="A42" s="3"/>
      <c r="B42" s="134" t="s">
        <v>27</v>
      </c>
      <c r="C42" s="134"/>
      <c r="D42" s="4">
        <v>111</v>
      </c>
      <c r="E42" s="132"/>
      <c r="F42" s="132"/>
      <c r="G42" s="132"/>
      <c r="H42" s="4" t="s">
        <v>27</v>
      </c>
      <c r="I42" s="133"/>
      <c r="J42" s="133"/>
      <c r="K42" s="5">
        <v>870</v>
      </c>
      <c r="L42" s="44" t="s">
        <v>213</v>
      </c>
      <c r="M42" s="121">
        <v>657</v>
      </c>
      <c r="N42" s="59">
        <v>1</v>
      </c>
      <c r="O42" s="59">
        <v>11</v>
      </c>
      <c r="P42" s="60" t="s">
        <v>239</v>
      </c>
      <c r="Q42" s="61">
        <v>0</v>
      </c>
      <c r="R42" s="62">
        <f>R43</f>
        <v>100</v>
      </c>
      <c r="S42" s="18">
        <f t="shared" si="17"/>
        <v>0</v>
      </c>
      <c r="T42" s="62">
        <f t="shared" si="17"/>
        <v>100</v>
      </c>
      <c r="U42" s="63">
        <f t="shared" si="17"/>
        <v>100</v>
      </c>
    </row>
    <row r="43" spans="1:21" ht="15.75" x14ac:dyDescent="0.25">
      <c r="A43" s="3"/>
      <c r="B43" s="134">
        <v>800</v>
      </c>
      <c r="C43" s="134"/>
      <c r="D43" s="4">
        <v>111</v>
      </c>
      <c r="E43" s="132"/>
      <c r="F43" s="132"/>
      <c r="G43" s="132"/>
      <c r="H43" s="4" t="s">
        <v>27</v>
      </c>
      <c r="I43" s="133"/>
      <c r="J43" s="133"/>
      <c r="K43" s="5">
        <v>870</v>
      </c>
      <c r="L43" s="43" t="s">
        <v>30</v>
      </c>
      <c r="M43" s="121">
        <v>657</v>
      </c>
      <c r="N43" s="66">
        <v>1</v>
      </c>
      <c r="O43" s="66">
        <v>11</v>
      </c>
      <c r="P43" s="122" t="s">
        <v>120</v>
      </c>
      <c r="Q43" s="67">
        <v>0</v>
      </c>
      <c r="R43" s="68">
        <f>R44</f>
        <v>100</v>
      </c>
      <c r="S43" s="18">
        <f t="shared" si="17"/>
        <v>0</v>
      </c>
      <c r="T43" s="68">
        <f t="shared" si="17"/>
        <v>100</v>
      </c>
      <c r="U43" s="63">
        <f t="shared" si="17"/>
        <v>100</v>
      </c>
    </row>
    <row r="44" spans="1:21" ht="15.75" x14ac:dyDescent="0.25">
      <c r="A44" s="3"/>
      <c r="B44" s="115">
        <v>1</v>
      </c>
      <c r="C44" s="112">
        <v>111</v>
      </c>
      <c r="D44" s="112">
        <v>111</v>
      </c>
      <c r="E44" s="113" t="s">
        <v>29</v>
      </c>
      <c r="F44" s="113" t="s">
        <v>29</v>
      </c>
      <c r="G44" s="113" t="s">
        <v>27</v>
      </c>
      <c r="H44" s="112" t="s">
        <v>27</v>
      </c>
      <c r="I44" s="114"/>
      <c r="J44" s="114"/>
      <c r="K44" s="1">
        <v>870</v>
      </c>
      <c r="L44" s="64" t="s">
        <v>31</v>
      </c>
      <c r="M44" s="121">
        <v>657</v>
      </c>
      <c r="N44" s="80">
        <v>1</v>
      </c>
      <c r="O44" s="75">
        <v>11</v>
      </c>
      <c r="P44" s="70" t="s">
        <v>120</v>
      </c>
      <c r="Q44" s="77">
        <v>870</v>
      </c>
      <c r="R44" s="78">
        <v>100</v>
      </c>
      <c r="S44" s="7"/>
      <c r="T44" s="78">
        <v>100</v>
      </c>
      <c r="U44" s="63">
        <v>100</v>
      </c>
    </row>
    <row r="45" spans="1:21" ht="15.75" x14ac:dyDescent="0.25">
      <c r="A45" s="3"/>
      <c r="B45" s="115"/>
      <c r="C45" s="112"/>
      <c r="D45" s="116"/>
      <c r="E45" s="113"/>
      <c r="F45" s="113"/>
      <c r="G45" s="113"/>
      <c r="H45" s="4"/>
      <c r="I45" s="114"/>
      <c r="J45" s="114"/>
      <c r="K45" s="5"/>
      <c r="L45" s="41" t="s">
        <v>214</v>
      </c>
      <c r="M45" s="121">
        <v>657</v>
      </c>
      <c r="N45" s="69">
        <v>1</v>
      </c>
      <c r="O45" s="69">
        <v>13</v>
      </c>
      <c r="P45" s="70" t="s">
        <v>159</v>
      </c>
      <c r="Q45" s="81"/>
      <c r="R45" s="63">
        <v>0</v>
      </c>
      <c r="S45" s="7"/>
      <c r="T45" s="63">
        <v>1863.415</v>
      </c>
      <c r="U45" s="63">
        <v>3676.828</v>
      </c>
    </row>
    <row r="46" spans="1:21" ht="15.75" x14ac:dyDescent="0.25">
      <c r="A46" s="3"/>
      <c r="B46" s="115"/>
      <c r="C46" s="112"/>
      <c r="D46" s="116"/>
      <c r="E46" s="113"/>
      <c r="F46" s="113"/>
      <c r="G46" s="113"/>
      <c r="H46" s="4"/>
      <c r="I46" s="114"/>
      <c r="J46" s="114"/>
      <c r="K46" s="5"/>
      <c r="L46" s="44" t="s">
        <v>32</v>
      </c>
      <c r="M46" s="121">
        <v>657</v>
      </c>
      <c r="N46" s="59">
        <v>1</v>
      </c>
      <c r="O46" s="59">
        <v>13</v>
      </c>
      <c r="P46" s="70" t="s">
        <v>163</v>
      </c>
      <c r="Q46" s="61">
        <v>0</v>
      </c>
      <c r="R46" s="62">
        <f>R47+R54+R57+R66</f>
        <v>15130.552000000001</v>
      </c>
      <c r="S46" s="18">
        <f t="shared" ref="S46" ca="1" si="18">S47+S56+S54</f>
        <v>0</v>
      </c>
      <c r="T46" s="62">
        <f>T47+T57+T54+T66+T68</f>
        <v>12631.893</v>
      </c>
      <c r="U46" s="63">
        <f>U47+U57+U54+U66+U68</f>
        <v>13465.634000000002</v>
      </c>
    </row>
    <row r="47" spans="1:21" ht="47.25" x14ac:dyDescent="0.25">
      <c r="A47" s="3"/>
      <c r="B47" s="115"/>
      <c r="C47" s="112">
        <v>113</v>
      </c>
      <c r="D47" s="116">
        <v>113</v>
      </c>
      <c r="E47" s="132"/>
      <c r="F47" s="132"/>
      <c r="G47" s="132"/>
      <c r="H47" s="4" t="s">
        <v>10</v>
      </c>
      <c r="I47" s="133"/>
      <c r="J47" s="133"/>
      <c r="K47" s="5">
        <v>610</v>
      </c>
      <c r="L47" s="44" t="s">
        <v>171</v>
      </c>
      <c r="M47" s="121">
        <v>657</v>
      </c>
      <c r="N47" s="59">
        <v>1</v>
      </c>
      <c r="O47" s="59">
        <v>13</v>
      </c>
      <c r="P47" s="60" t="s">
        <v>116</v>
      </c>
      <c r="Q47" s="61">
        <v>0</v>
      </c>
      <c r="R47" s="62">
        <f>R48</f>
        <v>831.8</v>
      </c>
      <c r="S47" s="18">
        <f t="shared" ref="S47" ca="1" si="19">S48+S50+S52</f>
        <v>0</v>
      </c>
      <c r="T47" s="62">
        <f>T48</f>
        <v>241</v>
      </c>
      <c r="U47" s="63">
        <f t="shared" ref="U47" si="20">U48</f>
        <v>241</v>
      </c>
    </row>
    <row r="48" spans="1:21" ht="78.75" x14ac:dyDescent="0.25">
      <c r="A48" s="3"/>
      <c r="B48" s="134" t="s">
        <v>33</v>
      </c>
      <c r="C48" s="134"/>
      <c r="D48" s="4">
        <v>113</v>
      </c>
      <c r="E48" s="132"/>
      <c r="F48" s="132"/>
      <c r="G48" s="132"/>
      <c r="H48" s="4" t="s">
        <v>34</v>
      </c>
      <c r="I48" s="133"/>
      <c r="J48" s="133"/>
      <c r="K48" s="5">
        <v>810</v>
      </c>
      <c r="L48" s="43" t="s">
        <v>215</v>
      </c>
      <c r="M48" s="121">
        <v>657</v>
      </c>
      <c r="N48" s="66">
        <v>1</v>
      </c>
      <c r="O48" s="66">
        <v>13</v>
      </c>
      <c r="P48" s="122" t="s">
        <v>121</v>
      </c>
      <c r="Q48" s="67">
        <v>0</v>
      </c>
      <c r="R48" s="68">
        <f>R49+R50+R51+R53+R52</f>
        <v>831.8</v>
      </c>
      <c r="S48" s="18">
        <f t="shared" ref="S48:U55" ca="1" si="21">S49</f>
        <v>0</v>
      </c>
      <c r="T48" s="68">
        <f>T49+T50+T51+T53+T52</f>
        <v>241</v>
      </c>
      <c r="U48" s="63">
        <f>U49+U50+U51+U53+U52</f>
        <v>241</v>
      </c>
    </row>
    <row r="49" spans="1:21" ht="47.25" x14ac:dyDescent="0.25">
      <c r="A49" s="3"/>
      <c r="B49" s="134" t="s">
        <v>35</v>
      </c>
      <c r="C49" s="134"/>
      <c r="D49" s="4">
        <v>113</v>
      </c>
      <c r="E49" s="132"/>
      <c r="F49" s="132"/>
      <c r="G49" s="132"/>
      <c r="H49" s="4" t="s">
        <v>35</v>
      </c>
      <c r="I49" s="133"/>
      <c r="J49" s="133"/>
      <c r="K49" s="5">
        <v>320</v>
      </c>
      <c r="L49" s="41" t="s">
        <v>211</v>
      </c>
      <c r="M49" s="121">
        <v>657</v>
      </c>
      <c r="N49" s="66">
        <v>1</v>
      </c>
      <c r="O49" s="66">
        <v>13</v>
      </c>
      <c r="P49" s="70" t="s">
        <v>121</v>
      </c>
      <c r="Q49" s="71">
        <v>122</v>
      </c>
      <c r="R49" s="68">
        <v>0</v>
      </c>
      <c r="S49" s="18">
        <f t="shared" ca="1" si="21"/>
        <v>0</v>
      </c>
      <c r="T49" s="68">
        <v>0</v>
      </c>
      <c r="U49" s="63">
        <v>0</v>
      </c>
    </row>
    <row r="50" spans="1:21" ht="47.25" x14ac:dyDescent="0.25">
      <c r="A50" s="3"/>
      <c r="B50" s="112"/>
      <c r="C50" s="112"/>
      <c r="D50" s="4"/>
      <c r="E50" s="113"/>
      <c r="F50" s="113"/>
      <c r="G50" s="113"/>
      <c r="H50" s="4"/>
      <c r="I50" s="114"/>
      <c r="J50" s="114"/>
      <c r="K50" s="5"/>
      <c r="L50" s="41" t="s">
        <v>212</v>
      </c>
      <c r="M50" s="121">
        <v>657</v>
      </c>
      <c r="N50" s="69">
        <v>1</v>
      </c>
      <c r="O50" s="66">
        <v>13</v>
      </c>
      <c r="P50" s="70" t="s">
        <v>121</v>
      </c>
      <c r="Q50" s="71">
        <v>244</v>
      </c>
      <c r="R50" s="68">
        <v>809.8</v>
      </c>
      <c r="S50" s="18">
        <f t="shared" ca="1" si="21"/>
        <v>0</v>
      </c>
      <c r="T50" s="68">
        <v>220</v>
      </c>
      <c r="U50" s="63">
        <v>220</v>
      </c>
    </row>
    <row r="51" spans="1:21" ht="15.75" x14ac:dyDescent="0.25">
      <c r="A51" s="3"/>
      <c r="B51" s="134">
        <v>200</v>
      </c>
      <c r="C51" s="134"/>
      <c r="D51" s="4">
        <v>113</v>
      </c>
      <c r="E51" s="132"/>
      <c r="F51" s="132"/>
      <c r="G51" s="132"/>
      <c r="H51" s="4" t="s">
        <v>35</v>
      </c>
      <c r="I51" s="133"/>
      <c r="J51" s="133"/>
      <c r="K51" s="5">
        <v>240</v>
      </c>
      <c r="L51" s="82" t="s">
        <v>216</v>
      </c>
      <c r="M51" s="121">
        <v>657</v>
      </c>
      <c r="N51" s="83">
        <v>1</v>
      </c>
      <c r="O51" s="84">
        <v>13</v>
      </c>
      <c r="P51" s="85" t="s">
        <v>121</v>
      </c>
      <c r="Q51" s="86">
        <v>851</v>
      </c>
      <c r="R51" s="87">
        <v>0.5</v>
      </c>
      <c r="S51" s="18">
        <f t="shared" ca="1" si="21"/>
        <v>0</v>
      </c>
      <c r="T51" s="87">
        <v>0</v>
      </c>
      <c r="U51" s="88">
        <v>0</v>
      </c>
    </row>
    <row r="52" spans="1:21" ht="15.75" x14ac:dyDescent="0.25">
      <c r="A52" s="3"/>
      <c r="B52" s="115">
        <v>1</v>
      </c>
      <c r="C52" s="112">
        <v>113</v>
      </c>
      <c r="D52" s="112">
        <v>113</v>
      </c>
      <c r="E52" s="113" t="s">
        <v>33</v>
      </c>
      <c r="F52" s="113" t="s">
        <v>33</v>
      </c>
      <c r="G52" s="113" t="s">
        <v>35</v>
      </c>
      <c r="H52" s="112" t="s">
        <v>35</v>
      </c>
      <c r="I52" s="114"/>
      <c r="J52" s="114"/>
      <c r="K52" s="1">
        <v>240</v>
      </c>
      <c r="L52" s="82" t="s">
        <v>217</v>
      </c>
      <c r="M52" s="121">
        <v>657</v>
      </c>
      <c r="N52" s="83">
        <v>1</v>
      </c>
      <c r="O52" s="84">
        <v>13</v>
      </c>
      <c r="P52" s="85" t="s">
        <v>121</v>
      </c>
      <c r="Q52" s="86">
        <v>852</v>
      </c>
      <c r="R52" s="87">
        <v>6</v>
      </c>
      <c r="S52" s="18">
        <f t="shared" ca="1" si="21"/>
        <v>0</v>
      </c>
      <c r="T52" s="87">
        <v>6</v>
      </c>
      <c r="U52" s="88">
        <v>6</v>
      </c>
    </row>
    <row r="53" spans="1:21" ht="15.75" x14ac:dyDescent="0.25">
      <c r="A53" s="3"/>
      <c r="B53" s="115"/>
      <c r="C53" s="112"/>
      <c r="D53" s="4"/>
      <c r="E53" s="113"/>
      <c r="F53" s="113"/>
      <c r="G53" s="113"/>
      <c r="H53" s="4"/>
      <c r="I53" s="114"/>
      <c r="J53" s="114"/>
      <c r="K53" s="5"/>
      <c r="L53" s="82" t="s">
        <v>218</v>
      </c>
      <c r="M53" s="121">
        <v>657</v>
      </c>
      <c r="N53" s="83">
        <v>1</v>
      </c>
      <c r="O53" s="84">
        <v>13</v>
      </c>
      <c r="P53" s="85" t="s">
        <v>121</v>
      </c>
      <c r="Q53" s="86">
        <v>853</v>
      </c>
      <c r="R53" s="87">
        <v>15.5</v>
      </c>
      <c r="S53" s="18">
        <f t="shared" ca="1" si="21"/>
        <v>0</v>
      </c>
      <c r="T53" s="87">
        <v>15</v>
      </c>
      <c r="U53" s="88">
        <v>15</v>
      </c>
    </row>
    <row r="54" spans="1:21" ht="47.25" x14ac:dyDescent="0.25">
      <c r="A54" s="3"/>
      <c r="B54" s="115"/>
      <c r="C54" s="112"/>
      <c r="D54" s="4"/>
      <c r="E54" s="113"/>
      <c r="F54" s="113"/>
      <c r="G54" s="113"/>
      <c r="H54" s="4"/>
      <c r="I54" s="114"/>
      <c r="J54" s="114"/>
      <c r="K54" s="5"/>
      <c r="L54" s="42" t="s">
        <v>176</v>
      </c>
      <c r="M54" s="121">
        <v>657</v>
      </c>
      <c r="N54" s="69">
        <v>1</v>
      </c>
      <c r="O54" s="66">
        <v>13</v>
      </c>
      <c r="P54" s="70" t="s">
        <v>122</v>
      </c>
      <c r="Q54" s="61">
        <v>0</v>
      </c>
      <c r="R54" s="68">
        <f>R55</f>
        <v>29.437999999999999</v>
      </c>
      <c r="S54" s="18">
        <f t="shared" ca="1" si="21"/>
        <v>0</v>
      </c>
      <c r="T54" s="68">
        <f t="shared" si="21"/>
        <v>0</v>
      </c>
      <c r="U54" s="63">
        <f t="shared" si="21"/>
        <v>0</v>
      </c>
    </row>
    <row r="55" spans="1:21" ht="63" x14ac:dyDescent="0.25">
      <c r="A55" s="3"/>
      <c r="B55" s="115"/>
      <c r="C55" s="112"/>
      <c r="D55" s="4"/>
      <c r="E55" s="113"/>
      <c r="F55" s="113"/>
      <c r="G55" s="113"/>
      <c r="H55" s="4"/>
      <c r="I55" s="114"/>
      <c r="J55" s="114"/>
      <c r="K55" s="5"/>
      <c r="L55" s="41" t="s">
        <v>219</v>
      </c>
      <c r="M55" s="121">
        <v>657</v>
      </c>
      <c r="N55" s="69">
        <v>1</v>
      </c>
      <c r="O55" s="66">
        <v>13</v>
      </c>
      <c r="P55" s="89" t="s">
        <v>123</v>
      </c>
      <c r="Q55" s="61">
        <v>0</v>
      </c>
      <c r="R55" s="68">
        <f>R56</f>
        <v>29.437999999999999</v>
      </c>
      <c r="S55" s="18">
        <f t="shared" ca="1" si="21"/>
        <v>0</v>
      </c>
      <c r="T55" s="68">
        <f t="shared" si="21"/>
        <v>0</v>
      </c>
      <c r="U55" s="63">
        <f t="shared" si="21"/>
        <v>0</v>
      </c>
    </row>
    <row r="56" spans="1:21" ht="47.25" x14ac:dyDescent="0.25">
      <c r="A56" s="3"/>
      <c r="B56" s="115"/>
      <c r="C56" s="112"/>
      <c r="D56" s="4"/>
      <c r="E56" s="113"/>
      <c r="F56" s="113"/>
      <c r="G56" s="113"/>
      <c r="H56" s="4"/>
      <c r="I56" s="114"/>
      <c r="J56" s="114"/>
      <c r="K56" s="5"/>
      <c r="L56" s="41" t="s">
        <v>212</v>
      </c>
      <c r="M56" s="121">
        <v>657</v>
      </c>
      <c r="N56" s="69">
        <v>1</v>
      </c>
      <c r="O56" s="66">
        <v>13</v>
      </c>
      <c r="P56" s="89" t="s">
        <v>123</v>
      </c>
      <c r="Q56" s="81">
        <v>244</v>
      </c>
      <c r="R56" s="68">
        <v>29.437999999999999</v>
      </c>
      <c r="S56" s="18">
        <f t="shared" ref="S56" ca="1" si="22">S57+S59+S61</f>
        <v>0</v>
      </c>
      <c r="T56" s="68">
        <v>0</v>
      </c>
      <c r="U56" s="63">
        <v>0</v>
      </c>
    </row>
    <row r="57" spans="1:21" ht="63" x14ac:dyDescent="0.25">
      <c r="A57" s="3"/>
      <c r="B57" s="134">
        <v>300</v>
      </c>
      <c r="C57" s="134"/>
      <c r="D57" s="4">
        <v>113</v>
      </c>
      <c r="E57" s="132"/>
      <c r="F57" s="132"/>
      <c r="G57" s="132"/>
      <c r="H57" s="4" t="s">
        <v>35</v>
      </c>
      <c r="I57" s="133"/>
      <c r="J57" s="133"/>
      <c r="K57" s="5">
        <v>320</v>
      </c>
      <c r="L57" s="45" t="s">
        <v>177</v>
      </c>
      <c r="M57" s="121">
        <v>657</v>
      </c>
      <c r="N57" s="69">
        <v>1</v>
      </c>
      <c r="O57" s="66">
        <v>13</v>
      </c>
      <c r="P57" s="70" t="s">
        <v>124</v>
      </c>
      <c r="Q57" s="71">
        <v>0</v>
      </c>
      <c r="R57" s="68">
        <f>R58</f>
        <v>14269.314000000002</v>
      </c>
      <c r="S57" s="18">
        <f t="shared" ref="S57:S61" ca="1" si="23">S58</f>
        <v>0</v>
      </c>
      <c r="T57" s="68">
        <f>T58</f>
        <v>12289.893</v>
      </c>
      <c r="U57" s="63">
        <f>U58</f>
        <v>12517.634000000002</v>
      </c>
    </row>
    <row r="58" spans="1:21" ht="78.75" x14ac:dyDescent="0.25">
      <c r="A58" s="3"/>
      <c r="B58" s="112"/>
      <c r="C58" s="112"/>
      <c r="D58" s="4"/>
      <c r="E58" s="113"/>
      <c r="F58" s="113"/>
      <c r="G58" s="113"/>
      <c r="H58" s="4"/>
      <c r="I58" s="114"/>
      <c r="J58" s="114"/>
      <c r="K58" s="5"/>
      <c r="L58" s="45" t="s">
        <v>220</v>
      </c>
      <c r="M58" s="121">
        <v>657</v>
      </c>
      <c r="N58" s="69">
        <v>1</v>
      </c>
      <c r="O58" s="66">
        <v>13</v>
      </c>
      <c r="P58" s="70" t="s">
        <v>125</v>
      </c>
      <c r="Q58" s="71">
        <v>0</v>
      </c>
      <c r="R58" s="68">
        <f>R59+R60+R62+R63+R64+R61+R65</f>
        <v>14269.314000000002</v>
      </c>
      <c r="S58" s="18">
        <f t="shared" ca="1" si="23"/>
        <v>0</v>
      </c>
      <c r="T58" s="68">
        <f>T59+T60+T62+T63+T64+T61+T65</f>
        <v>12289.893</v>
      </c>
      <c r="U58" s="63">
        <f>U59+U60+U62+U63+U64+U61+U65</f>
        <v>12517.634000000002</v>
      </c>
    </row>
    <row r="59" spans="1:21" ht="47.25" x14ac:dyDescent="0.25">
      <c r="A59" s="3"/>
      <c r="B59" s="112"/>
      <c r="C59" s="112"/>
      <c r="D59" s="4"/>
      <c r="E59" s="113"/>
      <c r="F59" s="113"/>
      <c r="G59" s="113"/>
      <c r="H59" s="4"/>
      <c r="I59" s="114"/>
      <c r="J59" s="114"/>
      <c r="K59" s="5"/>
      <c r="L59" s="47" t="s">
        <v>221</v>
      </c>
      <c r="M59" s="121">
        <v>657</v>
      </c>
      <c r="N59" s="69">
        <v>1</v>
      </c>
      <c r="O59" s="66">
        <v>13</v>
      </c>
      <c r="P59" s="70" t="s">
        <v>125</v>
      </c>
      <c r="Q59" s="71">
        <v>111</v>
      </c>
      <c r="R59" s="68">
        <v>8675.1910000000007</v>
      </c>
      <c r="S59" s="18">
        <f t="shared" ca="1" si="23"/>
        <v>0</v>
      </c>
      <c r="T59" s="68">
        <v>8218.9950000000008</v>
      </c>
      <c r="U59" s="63">
        <v>8218.9950000000008</v>
      </c>
    </row>
    <row r="60" spans="1:21" ht="31.5" x14ac:dyDescent="0.25">
      <c r="A60" s="3"/>
      <c r="B60" s="115">
        <v>1</v>
      </c>
      <c r="C60" s="112">
        <v>113</v>
      </c>
      <c r="D60" s="112">
        <v>113</v>
      </c>
      <c r="E60" s="113" t="s">
        <v>33</v>
      </c>
      <c r="F60" s="113" t="s">
        <v>33</v>
      </c>
      <c r="G60" s="113" t="s">
        <v>35</v>
      </c>
      <c r="H60" s="112" t="s">
        <v>35</v>
      </c>
      <c r="I60" s="114"/>
      <c r="J60" s="114"/>
      <c r="K60" s="1">
        <v>320</v>
      </c>
      <c r="L60" s="41" t="s">
        <v>222</v>
      </c>
      <c r="M60" s="121">
        <v>657</v>
      </c>
      <c r="N60" s="69">
        <v>1</v>
      </c>
      <c r="O60" s="66">
        <v>13</v>
      </c>
      <c r="P60" s="70" t="s">
        <v>125</v>
      </c>
      <c r="Q60" s="71">
        <v>112</v>
      </c>
      <c r="R60" s="68">
        <v>20</v>
      </c>
      <c r="S60" s="18">
        <f t="shared" ca="1" si="23"/>
        <v>0</v>
      </c>
      <c r="T60" s="68">
        <v>10</v>
      </c>
      <c r="U60" s="63">
        <v>50</v>
      </c>
    </row>
    <row r="61" spans="1:21" ht="63" x14ac:dyDescent="0.25">
      <c r="A61" s="3"/>
      <c r="B61" s="134" t="s">
        <v>34</v>
      </c>
      <c r="C61" s="134"/>
      <c r="D61" s="4">
        <v>113</v>
      </c>
      <c r="E61" s="132"/>
      <c r="F61" s="132"/>
      <c r="G61" s="132"/>
      <c r="H61" s="4" t="s">
        <v>34</v>
      </c>
      <c r="I61" s="133"/>
      <c r="J61" s="133"/>
      <c r="K61" s="5">
        <v>810</v>
      </c>
      <c r="L61" s="41" t="s">
        <v>223</v>
      </c>
      <c r="M61" s="121">
        <v>657</v>
      </c>
      <c r="N61" s="69">
        <v>1</v>
      </c>
      <c r="O61" s="66">
        <v>13</v>
      </c>
      <c r="P61" s="70" t="s">
        <v>125</v>
      </c>
      <c r="Q61" s="71">
        <v>119</v>
      </c>
      <c r="R61" s="68">
        <v>2619.9090000000001</v>
      </c>
      <c r="S61" s="18">
        <f t="shared" ca="1" si="23"/>
        <v>0</v>
      </c>
      <c r="T61" s="68">
        <v>2482.1379999999999</v>
      </c>
      <c r="U61" s="63">
        <v>2482.1390000000001</v>
      </c>
    </row>
    <row r="62" spans="1:21" ht="31.5" x14ac:dyDescent="0.25">
      <c r="A62" s="3"/>
      <c r="B62" s="134">
        <v>300</v>
      </c>
      <c r="C62" s="134"/>
      <c r="D62" s="4">
        <v>113</v>
      </c>
      <c r="E62" s="132"/>
      <c r="F62" s="132"/>
      <c r="G62" s="132"/>
      <c r="H62" s="4" t="s">
        <v>34</v>
      </c>
      <c r="I62" s="133"/>
      <c r="J62" s="133"/>
      <c r="K62" s="5">
        <v>320</v>
      </c>
      <c r="L62" s="41" t="s">
        <v>224</v>
      </c>
      <c r="M62" s="121">
        <v>657</v>
      </c>
      <c r="N62" s="69">
        <v>1</v>
      </c>
      <c r="O62" s="66">
        <v>13</v>
      </c>
      <c r="P62" s="70" t="s">
        <v>125</v>
      </c>
      <c r="Q62" s="71">
        <v>242</v>
      </c>
      <c r="R62" s="68">
        <v>267.43200000000002</v>
      </c>
      <c r="S62" s="18">
        <f ca="1">S70</f>
        <v>0</v>
      </c>
      <c r="T62" s="68">
        <v>100</v>
      </c>
      <c r="U62" s="63">
        <v>200</v>
      </c>
    </row>
    <row r="63" spans="1:21" ht="47.25" x14ac:dyDescent="0.25">
      <c r="A63" s="3"/>
      <c r="B63" s="112"/>
      <c r="C63" s="112"/>
      <c r="D63" s="4"/>
      <c r="E63" s="113"/>
      <c r="F63" s="113"/>
      <c r="G63" s="113"/>
      <c r="H63" s="4"/>
      <c r="I63" s="114"/>
      <c r="J63" s="114"/>
      <c r="K63" s="5"/>
      <c r="L63" s="48" t="s">
        <v>212</v>
      </c>
      <c r="M63" s="121">
        <v>657</v>
      </c>
      <c r="N63" s="90">
        <v>1</v>
      </c>
      <c r="O63" s="59">
        <v>13</v>
      </c>
      <c r="P63" s="76" t="s">
        <v>125</v>
      </c>
      <c r="Q63" s="79">
        <v>244</v>
      </c>
      <c r="R63" s="62">
        <v>2590.2820000000002</v>
      </c>
      <c r="S63" s="18"/>
      <c r="T63" s="62">
        <v>1382.26</v>
      </c>
      <c r="U63" s="63">
        <v>1470</v>
      </c>
    </row>
    <row r="64" spans="1:21" ht="15.75" x14ac:dyDescent="0.25">
      <c r="A64" s="3"/>
      <c r="B64" s="112"/>
      <c r="C64" s="112"/>
      <c r="D64" s="4"/>
      <c r="E64" s="113"/>
      <c r="F64" s="113"/>
      <c r="G64" s="113"/>
      <c r="H64" s="4"/>
      <c r="I64" s="114"/>
      <c r="J64" s="114"/>
      <c r="K64" s="5"/>
      <c r="L64" s="41" t="s">
        <v>216</v>
      </c>
      <c r="M64" s="121">
        <v>657</v>
      </c>
      <c r="N64" s="69">
        <v>1</v>
      </c>
      <c r="O64" s="69">
        <v>13</v>
      </c>
      <c r="P64" s="70" t="s">
        <v>125</v>
      </c>
      <c r="Q64" s="81">
        <v>851</v>
      </c>
      <c r="R64" s="63">
        <v>96</v>
      </c>
      <c r="S64" s="18"/>
      <c r="T64" s="63">
        <v>96</v>
      </c>
      <c r="U64" s="63">
        <v>96</v>
      </c>
    </row>
    <row r="65" spans="1:21" ht="15.75" x14ac:dyDescent="0.25">
      <c r="A65" s="3"/>
      <c r="B65" s="112"/>
      <c r="C65" s="112"/>
      <c r="D65" s="4"/>
      <c r="E65" s="113"/>
      <c r="F65" s="113"/>
      <c r="G65" s="113"/>
      <c r="H65" s="4"/>
      <c r="I65" s="114"/>
      <c r="J65" s="114"/>
      <c r="K65" s="5"/>
      <c r="L65" s="41" t="s">
        <v>218</v>
      </c>
      <c r="M65" s="121">
        <v>657</v>
      </c>
      <c r="N65" s="69">
        <v>1</v>
      </c>
      <c r="O65" s="69">
        <v>13</v>
      </c>
      <c r="P65" s="70" t="s">
        <v>125</v>
      </c>
      <c r="Q65" s="81">
        <v>853</v>
      </c>
      <c r="R65" s="63">
        <v>0.5</v>
      </c>
      <c r="S65" s="18"/>
      <c r="T65" s="63">
        <v>0.5</v>
      </c>
      <c r="U65" s="63">
        <v>0.5</v>
      </c>
    </row>
    <row r="66" spans="1:21" ht="157.5" x14ac:dyDescent="0.25">
      <c r="A66" s="3"/>
      <c r="B66" s="112"/>
      <c r="C66" s="112"/>
      <c r="D66" s="4"/>
      <c r="E66" s="113"/>
      <c r="F66" s="113"/>
      <c r="G66" s="113"/>
      <c r="H66" s="4"/>
      <c r="I66" s="114"/>
      <c r="J66" s="114"/>
      <c r="K66" s="5"/>
      <c r="L66" s="41" t="s">
        <v>225</v>
      </c>
      <c r="M66" s="121">
        <v>657</v>
      </c>
      <c r="N66" s="69">
        <v>1</v>
      </c>
      <c r="O66" s="69">
        <v>13</v>
      </c>
      <c r="P66" s="91" t="s">
        <v>161</v>
      </c>
      <c r="Q66" s="81">
        <v>0</v>
      </c>
      <c r="R66" s="63">
        <v>0</v>
      </c>
      <c r="S66" s="18"/>
      <c r="T66" s="62">
        <f>T67</f>
        <v>100</v>
      </c>
      <c r="U66" s="63">
        <f>U67</f>
        <v>700</v>
      </c>
    </row>
    <row r="67" spans="1:21" ht="47.25" x14ac:dyDescent="0.25">
      <c r="A67" s="3"/>
      <c r="B67" s="112"/>
      <c r="C67" s="112"/>
      <c r="D67" s="4"/>
      <c r="E67" s="113"/>
      <c r="F67" s="113"/>
      <c r="G67" s="113"/>
      <c r="H67" s="4"/>
      <c r="I67" s="114"/>
      <c r="J67" s="114"/>
      <c r="K67" s="5"/>
      <c r="L67" s="41" t="s">
        <v>212</v>
      </c>
      <c r="M67" s="121">
        <v>657</v>
      </c>
      <c r="N67" s="69">
        <v>1</v>
      </c>
      <c r="O67" s="69">
        <v>13</v>
      </c>
      <c r="P67" s="91" t="s">
        <v>161</v>
      </c>
      <c r="Q67" s="81">
        <v>244</v>
      </c>
      <c r="R67" s="63">
        <v>0</v>
      </c>
      <c r="S67" s="18"/>
      <c r="T67" s="62">
        <v>100</v>
      </c>
      <c r="U67" s="63">
        <v>700</v>
      </c>
    </row>
    <row r="68" spans="1:21" ht="157.5" x14ac:dyDescent="0.25">
      <c r="A68" s="3"/>
      <c r="B68" s="112"/>
      <c r="C68" s="112"/>
      <c r="D68" s="4"/>
      <c r="E68" s="113"/>
      <c r="F68" s="113"/>
      <c r="G68" s="113"/>
      <c r="H68" s="4"/>
      <c r="I68" s="114"/>
      <c r="J68" s="114"/>
      <c r="K68" s="5"/>
      <c r="L68" s="41" t="s">
        <v>226</v>
      </c>
      <c r="M68" s="121">
        <v>657</v>
      </c>
      <c r="N68" s="90">
        <v>1</v>
      </c>
      <c r="O68" s="90">
        <v>13</v>
      </c>
      <c r="P68" s="92" t="s">
        <v>162</v>
      </c>
      <c r="Q68" s="93">
        <v>0</v>
      </c>
      <c r="R68" s="94">
        <v>0</v>
      </c>
      <c r="S68" s="18"/>
      <c r="T68" s="62">
        <f>T69</f>
        <v>1</v>
      </c>
      <c r="U68" s="63">
        <f>U69</f>
        <v>7</v>
      </c>
    </row>
    <row r="69" spans="1:21" ht="47.25" x14ac:dyDescent="0.25">
      <c r="A69" s="3"/>
      <c r="B69" s="112"/>
      <c r="C69" s="112"/>
      <c r="D69" s="4"/>
      <c r="E69" s="113"/>
      <c r="F69" s="113"/>
      <c r="G69" s="113"/>
      <c r="H69" s="4"/>
      <c r="I69" s="114"/>
      <c r="J69" s="114"/>
      <c r="K69" s="5"/>
      <c r="L69" s="41" t="s">
        <v>212</v>
      </c>
      <c r="M69" s="121">
        <v>657</v>
      </c>
      <c r="N69" s="69">
        <v>1</v>
      </c>
      <c r="O69" s="69">
        <v>13</v>
      </c>
      <c r="P69" s="91" t="s">
        <v>162</v>
      </c>
      <c r="Q69" s="81">
        <v>244</v>
      </c>
      <c r="R69" s="63">
        <v>0</v>
      </c>
      <c r="S69" s="18"/>
      <c r="T69" s="63">
        <v>1</v>
      </c>
      <c r="U69" s="63">
        <v>7</v>
      </c>
    </row>
    <row r="70" spans="1:21" ht="15.75" x14ac:dyDescent="0.25">
      <c r="A70" s="3"/>
      <c r="B70" s="115">
        <v>1</v>
      </c>
      <c r="C70" s="112">
        <v>113</v>
      </c>
      <c r="D70" s="112">
        <v>113</v>
      </c>
      <c r="E70" s="113" t="s">
        <v>33</v>
      </c>
      <c r="F70" s="113" t="s">
        <v>33</v>
      </c>
      <c r="G70" s="113" t="s">
        <v>34</v>
      </c>
      <c r="H70" s="112" t="s">
        <v>34</v>
      </c>
      <c r="I70" s="114"/>
      <c r="J70" s="114"/>
      <c r="K70" s="1">
        <v>320</v>
      </c>
      <c r="L70" s="95" t="s">
        <v>37</v>
      </c>
      <c r="M70" s="121">
        <v>657</v>
      </c>
      <c r="N70" s="96">
        <v>2</v>
      </c>
      <c r="O70" s="96">
        <v>0</v>
      </c>
      <c r="P70" s="97" t="s">
        <v>163</v>
      </c>
      <c r="Q70" s="98">
        <v>0</v>
      </c>
      <c r="R70" s="99">
        <f t="shared" ref="R70:R72" si="24">R71</f>
        <v>393.8</v>
      </c>
      <c r="S70" s="6">
        <f t="shared" ref="S70:U72" ca="1" si="25">S71</f>
        <v>0</v>
      </c>
      <c r="T70" s="99">
        <f t="shared" si="25"/>
        <v>397.7</v>
      </c>
      <c r="U70" s="58">
        <f t="shared" si="25"/>
        <v>411</v>
      </c>
    </row>
    <row r="71" spans="1:21" ht="15.75" x14ac:dyDescent="0.25">
      <c r="A71" s="3"/>
      <c r="B71" s="137">
        <v>2</v>
      </c>
      <c r="C71" s="137"/>
      <c r="D71" s="4">
        <v>203</v>
      </c>
      <c r="E71" s="135"/>
      <c r="F71" s="135"/>
      <c r="G71" s="135"/>
      <c r="H71" s="4" t="s">
        <v>36</v>
      </c>
      <c r="I71" s="136"/>
      <c r="J71" s="136"/>
      <c r="K71" s="5">
        <v>530</v>
      </c>
      <c r="L71" s="44" t="s">
        <v>38</v>
      </c>
      <c r="M71" s="121">
        <v>657</v>
      </c>
      <c r="N71" s="59">
        <v>2</v>
      </c>
      <c r="O71" s="59">
        <v>3</v>
      </c>
      <c r="P71" s="70" t="s">
        <v>163</v>
      </c>
      <c r="Q71" s="61">
        <v>0</v>
      </c>
      <c r="R71" s="62">
        <f t="shared" si="24"/>
        <v>393.8</v>
      </c>
      <c r="S71" s="18">
        <f t="shared" ca="1" si="25"/>
        <v>0</v>
      </c>
      <c r="T71" s="62">
        <f t="shared" si="25"/>
        <v>397.7</v>
      </c>
      <c r="U71" s="63">
        <f t="shared" si="25"/>
        <v>411</v>
      </c>
    </row>
    <row r="72" spans="1:21" ht="47.25" x14ac:dyDescent="0.25">
      <c r="A72" s="3"/>
      <c r="B72" s="115"/>
      <c r="C72" s="112">
        <v>203</v>
      </c>
      <c r="D72" s="116">
        <v>203</v>
      </c>
      <c r="E72" s="132"/>
      <c r="F72" s="132"/>
      <c r="G72" s="132"/>
      <c r="H72" s="4" t="s">
        <v>36</v>
      </c>
      <c r="I72" s="133"/>
      <c r="J72" s="133"/>
      <c r="K72" s="5">
        <v>530</v>
      </c>
      <c r="L72" s="41" t="s">
        <v>171</v>
      </c>
      <c r="M72" s="121">
        <v>657</v>
      </c>
      <c r="N72" s="59">
        <v>2</v>
      </c>
      <c r="O72" s="59">
        <v>3</v>
      </c>
      <c r="P72" s="89" t="s">
        <v>116</v>
      </c>
      <c r="Q72" s="61">
        <v>0</v>
      </c>
      <c r="R72" s="62">
        <f t="shared" si="24"/>
        <v>393.8</v>
      </c>
      <c r="S72" s="18">
        <f t="shared" ca="1" si="25"/>
        <v>0</v>
      </c>
      <c r="T72" s="62">
        <f t="shared" si="25"/>
        <v>397.7</v>
      </c>
      <c r="U72" s="63">
        <f t="shared" si="25"/>
        <v>411</v>
      </c>
    </row>
    <row r="73" spans="1:21" ht="94.5" x14ac:dyDescent="0.25">
      <c r="A73" s="3"/>
      <c r="B73" s="134" t="s">
        <v>39</v>
      </c>
      <c r="C73" s="134"/>
      <c r="D73" s="4">
        <v>203</v>
      </c>
      <c r="E73" s="132"/>
      <c r="F73" s="132"/>
      <c r="G73" s="132"/>
      <c r="H73" s="4" t="s">
        <v>36</v>
      </c>
      <c r="I73" s="133"/>
      <c r="J73" s="133"/>
      <c r="K73" s="5">
        <v>530</v>
      </c>
      <c r="L73" s="41" t="s">
        <v>178</v>
      </c>
      <c r="M73" s="121">
        <v>657</v>
      </c>
      <c r="N73" s="66">
        <v>2</v>
      </c>
      <c r="O73" s="66">
        <v>3</v>
      </c>
      <c r="P73" s="89" t="s">
        <v>126</v>
      </c>
      <c r="Q73" s="67">
        <v>0</v>
      </c>
      <c r="R73" s="68">
        <f>R74+R75+R77+R76</f>
        <v>393.8</v>
      </c>
      <c r="S73" s="18">
        <f t="shared" ref="S73" ca="1" si="26">S74+S76</f>
        <v>756.4</v>
      </c>
      <c r="T73" s="68">
        <f t="shared" ref="T73:U73" si="27">T74+T75+T77+T76</f>
        <v>397.7</v>
      </c>
      <c r="U73" s="63">
        <f t="shared" si="27"/>
        <v>411</v>
      </c>
    </row>
    <row r="74" spans="1:21" ht="47.25" x14ac:dyDescent="0.25">
      <c r="A74" s="3"/>
      <c r="B74" s="134" t="s">
        <v>36</v>
      </c>
      <c r="C74" s="134"/>
      <c r="D74" s="4">
        <v>203</v>
      </c>
      <c r="E74" s="132"/>
      <c r="F74" s="132"/>
      <c r="G74" s="132"/>
      <c r="H74" s="4" t="s">
        <v>36</v>
      </c>
      <c r="I74" s="133"/>
      <c r="J74" s="133"/>
      <c r="K74" s="5">
        <v>530</v>
      </c>
      <c r="L74" s="64" t="s">
        <v>208</v>
      </c>
      <c r="M74" s="121">
        <v>657</v>
      </c>
      <c r="N74" s="69">
        <v>2</v>
      </c>
      <c r="O74" s="66">
        <v>3</v>
      </c>
      <c r="P74" s="100" t="s">
        <v>126</v>
      </c>
      <c r="Q74" s="71">
        <v>121</v>
      </c>
      <c r="R74" s="68">
        <v>288.94</v>
      </c>
      <c r="S74" s="18">
        <f t="shared" ref="S74" ca="1" si="28">S75</f>
        <v>707.6</v>
      </c>
      <c r="T74" s="68">
        <v>288.94</v>
      </c>
      <c r="U74" s="63">
        <v>288.94</v>
      </c>
    </row>
    <row r="75" spans="1:21" ht="47.25" x14ac:dyDescent="0.25">
      <c r="A75" s="3"/>
      <c r="B75" s="112"/>
      <c r="C75" s="112"/>
      <c r="D75" s="4"/>
      <c r="E75" s="113"/>
      <c r="F75" s="113"/>
      <c r="G75" s="113"/>
      <c r="H75" s="4"/>
      <c r="I75" s="114"/>
      <c r="J75" s="114"/>
      <c r="K75" s="5"/>
      <c r="L75" s="41" t="s">
        <v>211</v>
      </c>
      <c r="M75" s="121">
        <v>657</v>
      </c>
      <c r="N75" s="90">
        <v>2</v>
      </c>
      <c r="O75" s="59">
        <v>3</v>
      </c>
      <c r="P75" s="100" t="s">
        <v>126</v>
      </c>
      <c r="Q75" s="79">
        <v>122</v>
      </c>
      <c r="R75" s="62">
        <v>20.3</v>
      </c>
      <c r="S75" s="18">
        <f t="shared" ref="S75" ca="1" si="29">S74</f>
        <v>0</v>
      </c>
      <c r="T75" s="62">
        <v>24.2</v>
      </c>
      <c r="U75" s="63">
        <v>37.5</v>
      </c>
    </row>
    <row r="76" spans="1:21" ht="63" x14ac:dyDescent="0.25">
      <c r="A76" s="3"/>
      <c r="B76" s="112"/>
      <c r="C76" s="112"/>
      <c r="D76" s="4"/>
      <c r="E76" s="113"/>
      <c r="F76" s="113"/>
      <c r="G76" s="113"/>
      <c r="H76" s="4"/>
      <c r="I76" s="114"/>
      <c r="J76" s="114"/>
      <c r="K76" s="5"/>
      <c r="L76" s="65" t="s">
        <v>209</v>
      </c>
      <c r="M76" s="121">
        <v>657</v>
      </c>
      <c r="N76" s="90">
        <v>2</v>
      </c>
      <c r="O76" s="59">
        <v>3</v>
      </c>
      <c r="P76" s="100" t="s">
        <v>126</v>
      </c>
      <c r="Q76" s="81">
        <v>129</v>
      </c>
      <c r="R76" s="62">
        <v>84.56</v>
      </c>
      <c r="S76" s="18">
        <f t="shared" ref="S76" si="30">S77</f>
        <v>0</v>
      </c>
      <c r="T76" s="62">
        <v>84.56</v>
      </c>
      <c r="U76" s="63">
        <v>84.56</v>
      </c>
    </row>
    <row r="77" spans="1:21" ht="47.25" x14ac:dyDescent="0.25">
      <c r="A77" s="3"/>
      <c r="B77" s="134">
        <v>500</v>
      </c>
      <c r="C77" s="134"/>
      <c r="D77" s="4">
        <v>203</v>
      </c>
      <c r="E77" s="132"/>
      <c r="F77" s="132"/>
      <c r="G77" s="132"/>
      <c r="H77" s="4" t="s">
        <v>36</v>
      </c>
      <c r="I77" s="133"/>
      <c r="J77" s="133"/>
      <c r="K77" s="5">
        <v>530</v>
      </c>
      <c r="L77" s="41" t="s">
        <v>212</v>
      </c>
      <c r="M77" s="121">
        <v>657</v>
      </c>
      <c r="N77" s="66">
        <v>2</v>
      </c>
      <c r="O77" s="66">
        <v>3</v>
      </c>
      <c r="P77" s="89" t="s">
        <v>126</v>
      </c>
      <c r="Q77" s="67">
        <v>244</v>
      </c>
      <c r="R77" s="122">
        <v>0</v>
      </c>
      <c r="S77" s="7"/>
      <c r="T77" s="122">
        <v>0</v>
      </c>
      <c r="U77" s="70">
        <v>0</v>
      </c>
    </row>
    <row r="78" spans="1:21" ht="31.5" x14ac:dyDescent="0.25">
      <c r="A78" s="3"/>
      <c r="B78" s="115">
        <v>2</v>
      </c>
      <c r="C78" s="112">
        <v>203</v>
      </c>
      <c r="D78" s="112">
        <v>203</v>
      </c>
      <c r="E78" s="113" t="s">
        <v>39</v>
      </c>
      <c r="F78" s="113" t="s">
        <v>39</v>
      </c>
      <c r="G78" s="113" t="s">
        <v>36</v>
      </c>
      <c r="H78" s="112" t="s">
        <v>36</v>
      </c>
      <c r="I78" s="114"/>
      <c r="J78" s="114"/>
      <c r="K78" s="1">
        <v>530</v>
      </c>
      <c r="L78" s="53" t="s">
        <v>41</v>
      </c>
      <c r="M78" s="121">
        <v>657</v>
      </c>
      <c r="N78" s="54">
        <v>3</v>
      </c>
      <c r="O78" s="54">
        <v>0</v>
      </c>
      <c r="P78" s="101" t="s">
        <v>163</v>
      </c>
      <c r="Q78" s="56">
        <v>0</v>
      </c>
      <c r="R78" s="57">
        <f>R79+R83+R90</f>
        <v>3286.1239999999998</v>
      </c>
      <c r="S78" s="6">
        <f t="shared" ref="S78" si="31">S79+S84+S94</f>
        <v>51.5</v>
      </c>
      <c r="T78" s="57">
        <f>T79+T83+T90</f>
        <v>2295.31</v>
      </c>
      <c r="U78" s="58">
        <f>U79+U83+U90</f>
        <v>2295.3200000000002</v>
      </c>
    </row>
    <row r="79" spans="1:21" ht="21" customHeight="1" x14ac:dyDescent="0.25">
      <c r="A79" s="3"/>
      <c r="B79" s="137">
        <v>3</v>
      </c>
      <c r="C79" s="137"/>
      <c r="D79" s="4">
        <v>314</v>
      </c>
      <c r="E79" s="135"/>
      <c r="F79" s="135"/>
      <c r="G79" s="135"/>
      <c r="H79" s="4" t="s">
        <v>40</v>
      </c>
      <c r="I79" s="136"/>
      <c r="J79" s="136"/>
      <c r="K79" s="5">
        <v>540</v>
      </c>
      <c r="L79" s="44" t="s">
        <v>43</v>
      </c>
      <c r="M79" s="121">
        <v>657</v>
      </c>
      <c r="N79" s="59">
        <v>3</v>
      </c>
      <c r="O79" s="59">
        <v>4</v>
      </c>
      <c r="P79" s="70" t="s">
        <v>163</v>
      </c>
      <c r="Q79" s="61">
        <v>0</v>
      </c>
      <c r="R79" s="62">
        <f>R80</f>
        <v>19.440000000000001</v>
      </c>
      <c r="S79" s="18">
        <f t="shared" ref="S79:U82" si="32">S80</f>
        <v>0</v>
      </c>
      <c r="T79" s="62">
        <f t="shared" si="32"/>
        <v>19.440000000000001</v>
      </c>
      <c r="U79" s="63">
        <f t="shared" si="32"/>
        <v>19.440000000000001</v>
      </c>
    </row>
    <row r="80" spans="1:21" ht="189" x14ac:dyDescent="0.25">
      <c r="A80" s="3"/>
      <c r="B80" s="115"/>
      <c r="C80" s="112">
        <v>304</v>
      </c>
      <c r="D80" s="116">
        <v>304</v>
      </c>
      <c r="E80" s="132"/>
      <c r="F80" s="132"/>
      <c r="G80" s="132"/>
      <c r="H80" s="4" t="s">
        <v>42</v>
      </c>
      <c r="I80" s="133"/>
      <c r="J80" s="133"/>
      <c r="K80" s="5">
        <v>530</v>
      </c>
      <c r="L80" s="44" t="s">
        <v>227</v>
      </c>
      <c r="M80" s="121">
        <v>657</v>
      </c>
      <c r="N80" s="66">
        <v>3</v>
      </c>
      <c r="O80" s="66">
        <v>4</v>
      </c>
      <c r="P80" s="89" t="s">
        <v>127</v>
      </c>
      <c r="Q80" s="67">
        <v>0</v>
      </c>
      <c r="R80" s="68">
        <f>R81+R82</f>
        <v>19.440000000000001</v>
      </c>
      <c r="S80" s="18">
        <f t="shared" si="32"/>
        <v>0</v>
      </c>
      <c r="T80" s="68">
        <f t="shared" ref="T80:U80" si="33">T81+T82</f>
        <v>19.440000000000001</v>
      </c>
      <c r="U80" s="63">
        <f t="shared" si="33"/>
        <v>19.440000000000001</v>
      </c>
    </row>
    <row r="81" spans="1:21" ht="47.25" x14ac:dyDescent="0.25">
      <c r="A81" s="3"/>
      <c r="B81" s="134" t="s">
        <v>14</v>
      </c>
      <c r="C81" s="134"/>
      <c r="D81" s="4">
        <v>304</v>
      </c>
      <c r="E81" s="132"/>
      <c r="F81" s="132"/>
      <c r="G81" s="132"/>
      <c r="H81" s="4" t="s">
        <v>44</v>
      </c>
      <c r="I81" s="133"/>
      <c r="J81" s="133"/>
      <c r="K81" s="5">
        <v>240</v>
      </c>
      <c r="L81" s="41" t="s">
        <v>212</v>
      </c>
      <c r="M81" s="121">
        <v>657</v>
      </c>
      <c r="N81" s="102">
        <v>3</v>
      </c>
      <c r="O81" s="74">
        <v>4</v>
      </c>
      <c r="P81" s="103" t="s">
        <v>127</v>
      </c>
      <c r="Q81" s="72">
        <v>244</v>
      </c>
      <c r="R81" s="73">
        <v>2.37</v>
      </c>
      <c r="S81" s="18">
        <f t="shared" si="32"/>
        <v>0</v>
      </c>
      <c r="T81" s="73">
        <v>2.37</v>
      </c>
      <c r="U81" s="63">
        <v>2.37</v>
      </c>
    </row>
    <row r="82" spans="1:21" ht="47.25" x14ac:dyDescent="0.25">
      <c r="A82" s="3"/>
      <c r="B82" s="134" t="s">
        <v>45</v>
      </c>
      <c r="C82" s="134"/>
      <c r="D82" s="4">
        <v>304</v>
      </c>
      <c r="E82" s="132"/>
      <c r="F82" s="132"/>
      <c r="G82" s="132"/>
      <c r="H82" s="4" t="s">
        <v>45</v>
      </c>
      <c r="I82" s="133"/>
      <c r="J82" s="133"/>
      <c r="K82" s="5">
        <v>120</v>
      </c>
      <c r="L82" s="41" t="s">
        <v>212</v>
      </c>
      <c r="M82" s="121">
        <v>657</v>
      </c>
      <c r="N82" s="102">
        <v>3</v>
      </c>
      <c r="O82" s="74">
        <v>4</v>
      </c>
      <c r="P82" s="103" t="s">
        <v>200</v>
      </c>
      <c r="Q82" s="72">
        <v>244</v>
      </c>
      <c r="R82" s="73">
        <v>17.07</v>
      </c>
      <c r="S82" s="18">
        <f t="shared" si="32"/>
        <v>0</v>
      </c>
      <c r="T82" s="73">
        <v>17.07</v>
      </c>
      <c r="U82" s="63">
        <v>17.07</v>
      </c>
    </row>
    <row r="83" spans="1:21" ht="47.25" x14ac:dyDescent="0.25">
      <c r="A83" s="3"/>
      <c r="B83" s="134">
        <v>100</v>
      </c>
      <c r="C83" s="134"/>
      <c r="D83" s="4">
        <v>304</v>
      </c>
      <c r="E83" s="132"/>
      <c r="F83" s="132"/>
      <c r="G83" s="132"/>
      <c r="H83" s="4" t="s">
        <v>45</v>
      </c>
      <c r="I83" s="133"/>
      <c r="J83" s="133"/>
      <c r="K83" s="5">
        <v>120</v>
      </c>
      <c r="L83" s="44" t="s">
        <v>47</v>
      </c>
      <c r="M83" s="121">
        <v>657</v>
      </c>
      <c r="N83" s="59">
        <v>3</v>
      </c>
      <c r="O83" s="59">
        <v>9</v>
      </c>
      <c r="P83" s="70" t="s">
        <v>163</v>
      </c>
      <c r="Q83" s="61">
        <v>0</v>
      </c>
      <c r="R83" s="62">
        <f>R84+R87</f>
        <v>3245.2539999999999</v>
      </c>
      <c r="S83" s="7"/>
      <c r="T83" s="62">
        <f t="shared" ref="T83:U83" si="34">T84+T87</f>
        <v>2254.44</v>
      </c>
      <c r="U83" s="63">
        <f t="shared" si="34"/>
        <v>2254.44</v>
      </c>
    </row>
    <row r="84" spans="1:21" ht="78.75" x14ac:dyDescent="0.25">
      <c r="A84" s="3"/>
      <c r="B84" s="115">
        <v>3</v>
      </c>
      <c r="C84" s="112">
        <v>304</v>
      </c>
      <c r="D84" s="112">
        <v>304</v>
      </c>
      <c r="E84" s="113" t="s">
        <v>14</v>
      </c>
      <c r="F84" s="113" t="s">
        <v>14</v>
      </c>
      <c r="G84" s="113" t="s">
        <v>45</v>
      </c>
      <c r="H84" s="112" t="s">
        <v>45</v>
      </c>
      <c r="I84" s="114"/>
      <c r="J84" s="114"/>
      <c r="K84" s="1">
        <v>120</v>
      </c>
      <c r="L84" s="44" t="s">
        <v>179</v>
      </c>
      <c r="M84" s="121">
        <v>657</v>
      </c>
      <c r="N84" s="59">
        <v>3</v>
      </c>
      <c r="O84" s="59">
        <v>9</v>
      </c>
      <c r="P84" s="104" t="s">
        <v>128</v>
      </c>
      <c r="Q84" s="61">
        <v>0</v>
      </c>
      <c r="R84" s="62">
        <f>R85</f>
        <v>1845.2539999999999</v>
      </c>
      <c r="S84" s="18">
        <f t="shared" ref="S84" si="35">S85+S89</f>
        <v>0</v>
      </c>
      <c r="T84" s="62">
        <f t="shared" ref="T84:U85" si="36">T85</f>
        <v>1054.44</v>
      </c>
      <c r="U84" s="63">
        <f t="shared" si="36"/>
        <v>1054.44</v>
      </c>
    </row>
    <row r="85" spans="1:21" ht="94.5" x14ac:dyDescent="0.25">
      <c r="A85" s="3"/>
      <c r="B85" s="115"/>
      <c r="C85" s="112">
        <v>309</v>
      </c>
      <c r="D85" s="116">
        <v>309</v>
      </c>
      <c r="E85" s="132"/>
      <c r="F85" s="132"/>
      <c r="G85" s="132"/>
      <c r="H85" s="4" t="s">
        <v>46</v>
      </c>
      <c r="I85" s="133"/>
      <c r="J85" s="133"/>
      <c r="K85" s="5">
        <v>540</v>
      </c>
      <c r="L85" s="41" t="s">
        <v>180</v>
      </c>
      <c r="M85" s="121">
        <v>657</v>
      </c>
      <c r="N85" s="90">
        <v>3</v>
      </c>
      <c r="O85" s="59">
        <v>9</v>
      </c>
      <c r="P85" s="105" t="s">
        <v>129</v>
      </c>
      <c r="Q85" s="79">
        <v>0</v>
      </c>
      <c r="R85" s="94">
        <f>R86</f>
        <v>1845.2539999999999</v>
      </c>
      <c r="S85" s="18">
        <f t="shared" ref="S85:S87" si="37">S86</f>
        <v>0</v>
      </c>
      <c r="T85" s="94">
        <f t="shared" si="36"/>
        <v>1054.44</v>
      </c>
      <c r="U85" s="63">
        <f t="shared" si="36"/>
        <v>1054.44</v>
      </c>
    </row>
    <row r="86" spans="1:21" ht="47.25" x14ac:dyDescent="0.25">
      <c r="A86" s="3"/>
      <c r="B86" s="134" t="s">
        <v>48</v>
      </c>
      <c r="C86" s="134"/>
      <c r="D86" s="4">
        <v>309</v>
      </c>
      <c r="E86" s="132"/>
      <c r="F86" s="132"/>
      <c r="G86" s="132"/>
      <c r="H86" s="4" t="s">
        <v>49</v>
      </c>
      <c r="I86" s="133"/>
      <c r="J86" s="133"/>
      <c r="K86" s="5">
        <v>240</v>
      </c>
      <c r="L86" s="48" t="s">
        <v>212</v>
      </c>
      <c r="M86" s="121">
        <v>657</v>
      </c>
      <c r="N86" s="69">
        <v>3</v>
      </c>
      <c r="O86" s="66">
        <v>9</v>
      </c>
      <c r="P86" s="100" t="s">
        <v>129</v>
      </c>
      <c r="Q86" s="71">
        <v>244</v>
      </c>
      <c r="R86" s="68">
        <v>1845.2539999999999</v>
      </c>
      <c r="S86" s="18">
        <f t="shared" si="37"/>
        <v>0</v>
      </c>
      <c r="T86" s="68">
        <v>1054.44</v>
      </c>
      <c r="U86" s="63">
        <v>1054.44</v>
      </c>
    </row>
    <row r="87" spans="1:21" ht="47.25" x14ac:dyDescent="0.25">
      <c r="A87" s="3"/>
      <c r="B87" s="134" t="s">
        <v>50</v>
      </c>
      <c r="C87" s="134"/>
      <c r="D87" s="4">
        <v>309</v>
      </c>
      <c r="E87" s="132"/>
      <c r="F87" s="132"/>
      <c r="G87" s="132"/>
      <c r="H87" s="4" t="s">
        <v>49</v>
      </c>
      <c r="I87" s="133"/>
      <c r="J87" s="133"/>
      <c r="K87" s="5">
        <v>240</v>
      </c>
      <c r="L87" s="41" t="s">
        <v>181</v>
      </c>
      <c r="M87" s="121">
        <v>657</v>
      </c>
      <c r="N87" s="69">
        <v>3</v>
      </c>
      <c r="O87" s="66">
        <v>9</v>
      </c>
      <c r="P87" s="106" t="s">
        <v>130</v>
      </c>
      <c r="Q87" s="71">
        <v>0</v>
      </c>
      <c r="R87" s="63">
        <f>R88</f>
        <v>1400</v>
      </c>
      <c r="S87" s="18">
        <f t="shared" si="37"/>
        <v>0</v>
      </c>
      <c r="T87" s="63">
        <f>T88</f>
        <v>1200</v>
      </c>
      <c r="U87" s="63">
        <f>U88</f>
        <v>1200</v>
      </c>
    </row>
    <row r="88" spans="1:21" ht="126" x14ac:dyDescent="0.25">
      <c r="A88" s="3"/>
      <c r="B88" s="134" t="s">
        <v>49</v>
      </c>
      <c r="C88" s="134"/>
      <c r="D88" s="4">
        <v>309</v>
      </c>
      <c r="E88" s="132"/>
      <c r="F88" s="132"/>
      <c r="G88" s="132"/>
      <c r="H88" s="4" t="s">
        <v>49</v>
      </c>
      <c r="I88" s="133"/>
      <c r="J88" s="133"/>
      <c r="K88" s="5">
        <v>240</v>
      </c>
      <c r="L88" s="41" t="s">
        <v>182</v>
      </c>
      <c r="M88" s="121">
        <v>657</v>
      </c>
      <c r="N88" s="69">
        <v>3</v>
      </c>
      <c r="O88" s="66">
        <v>9</v>
      </c>
      <c r="P88" s="106" t="s">
        <v>131</v>
      </c>
      <c r="Q88" s="71">
        <v>0</v>
      </c>
      <c r="R88" s="63">
        <v>1400</v>
      </c>
      <c r="S88" s="7"/>
      <c r="T88" s="63">
        <v>1200</v>
      </c>
      <c r="U88" s="63">
        <v>1200</v>
      </c>
    </row>
    <row r="89" spans="1:21" ht="47.25" x14ac:dyDescent="0.25">
      <c r="A89" s="3"/>
      <c r="B89" s="134">
        <v>200</v>
      </c>
      <c r="C89" s="134"/>
      <c r="D89" s="4">
        <v>309</v>
      </c>
      <c r="E89" s="132"/>
      <c r="F89" s="132"/>
      <c r="G89" s="132"/>
      <c r="H89" s="4" t="s">
        <v>49</v>
      </c>
      <c r="I89" s="133"/>
      <c r="J89" s="133"/>
      <c r="K89" s="5">
        <v>240</v>
      </c>
      <c r="L89" s="48" t="s">
        <v>212</v>
      </c>
      <c r="M89" s="121">
        <v>657</v>
      </c>
      <c r="N89" s="80">
        <v>3</v>
      </c>
      <c r="O89" s="75">
        <v>9</v>
      </c>
      <c r="P89" s="106" t="s">
        <v>132</v>
      </c>
      <c r="Q89" s="77">
        <v>244</v>
      </c>
      <c r="R89" s="78">
        <v>1400</v>
      </c>
      <c r="S89" s="18">
        <f t="shared" ref="S89" si="38">S91</f>
        <v>0</v>
      </c>
      <c r="T89" s="78">
        <v>1200</v>
      </c>
      <c r="U89" s="63">
        <v>1200</v>
      </c>
    </row>
    <row r="90" spans="1:21" ht="31.5" x14ac:dyDescent="0.25">
      <c r="A90" s="3"/>
      <c r="B90" s="112"/>
      <c r="C90" s="112"/>
      <c r="D90" s="4"/>
      <c r="E90" s="113"/>
      <c r="F90" s="113"/>
      <c r="G90" s="113"/>
      <c r="H90" s="4"/>
      <c r="I90" s="114"/>
      <c r="J90" s="114"/>
      <c r="K90" s="5"/>
      <c r="L90" s="44" t="s">
        <v>51</v>
      </c>
      <c r="M90" s="121">
        <v>657</v>
      </c>
      <c r="N90" s="59">
        <v>3</v>
      </c>
      <c r="O90" s="59">
        <v>14</v>
      </c>
      <c r="P90" s="70" t="s">
        <v>163</v>
      </c>
      <c r="Q90" s="61">
        <v>0</v>
      </c>
      <c r="R90" s="62">
        <f>R91</f>
        <v>21.43</v>
      </c>
      <c r="S90" s="18">
        <f t="shared" ref="S90:U92" si="39">S91</f>
        <v>0</v>
      </c>
      <c r="T90" s="62">
        <f t="shared" si="39"/>
        <v>21.43</v>
      </c>
      <c r="U90" s="63">
        <f t="shared" si="39"/>
        <v>21.439999999999998</v>
      </c>
    </row>
    <row r="91" spans="1:21" ht="47.25" x14ac:dyDescent="0.25">
      <c r="A91" s="3"/>
      <c r="B91" s="112"/>
      <c r="C91" s="112"/>
      <c r="D91" s="4"/>
      <c r="E91" s="113"/>
      <c r="F91" s="113"/>
      <c r="G91" s="113"/>
      <c r="H91" s="4"/>
      <c r="I91" s="114"/>
      <c r="J91" s="114"/>
      <c r="K91" s="5"/>
      <c r="L91" s="43" t="s">
        <v>183</v>
      </c>
      <c r="M91" s="121">
        <v>657</v>
      </c>
      <c r="N91" s="66">
        <v>3</v>
      </c>
      <c r="O91" s="66">
        <v>14</v>
      </c>
      <c r="P91" s="70" t="s">
        <v>133</v>
      </c>
      <c r="Q91" s="67">
        <v>0</v>
      </c>
      <c r="R91" s="63">
        <f>R93+R95</f>
        <v>21.43</v>
      </c>
      <c r="S91" s="18">
        <f t="shared" si="39"/>
        <v>0</v>
      </c>
      <c r="T91" s="63">
        <f t="shared" ref="T91:U91" si="40">T93+T95</f>
        <v>21.43</v>
      </c>
      <c r="U91" s="63">
        <f t="shared" si="40"/>
        <v>21.439999999999998</v>
      </c>
    </row>
    <row r="92" spans="1:21" ht="78.75" x14ac:dyDescent="0.25">
      <c r="A92" s="3"/>
      <c r="B92" s="112"/>
      <c r="C92" s="112"/>
      <c r="D92" s="4"/>
      <c r="E92" s="113"/>
      <c r="F92" s="113"/>
      <c r="G92" s="113"/>
      <c r="H92" s="4"/>
      <c r="I92" s="114"/>
      <c r="J92" s="114"/>
      <c r="K92" s="5"/>
      <c r="L92" s="41" t="s">
        <v>184</v>
      </c>
      <c r="M92" s="121">
        <v>657</v>
      </c>
      <c r="N92" s="66">
        <v>3</v>
      </c>
      <c r="O92" s="66">
        <v>14</v>
      </c>
      <c r="P92" s="70" t="s">
        <v>134</v>
      </c>
      <c r="Q92" s="71">
        <v>0</v>
      </c>
      <c r="R92" s="68">
        <f>R93+R95</f>
        <v>21.43</v>
      </c>
      <c r="S92" s="18">
        <f t="shared" si="39"/>
        <v>0</v>
      </c>
      <c r="T92" s="68">
        <f t="shared" ref="T92:U92" si="41">T93+T95</f>
        <v>21.43</v>
      </c>
      <c r="U92" s="63">
        <f t="shared" si="41"/>
        <v>21.439999999999998</v>
      </c>
    </row>
    <row r="93" spans="1:21" ht="141.75" x14ac:dyDescent="0.25">
      <c r="A93" s="3"/>
      <c r="B93" s="112"/>
      <c r="C93" s="112"/>
      <c r="D93" s="4"/>
      <c r="E93" s="113"/>
      <c r="F93" s="113"/>
      <c r="G93" s="113"/>
      <c r="H93" s="4"/>
      <c r="I93" s="114"/>
      <c r="J93" s="114"/>
      <c r="K93" s="5"/>
      <c r="L93" s="64" t="s">
        <v>228</v>
      </c>
      <c r="M93" s="121">
        <v>657</v>
      </c>
      <c r="N93" s="80">
        <v>3</v>
      </c>
      <c r="O93" s="75">
        <v>14</v>
      </c>
      <c r="P93" s="107" t="s">
        <v>135</v>
      </c>
      <c r="Q93" s="77">
        <v>0</v>
      </c>
      <c r="R93" s="78">
        <f>R94</f>
        <v>6.43</v>
      </c>
      <c r="S93" s="7"/>
      <c r="T93" s="78">
        <f t="shared" ref="T93:U93" si="42">T94</f>
        <v>6.43</v>
      </c>
      <c r="U93" s="63">
        <f t="shared" si="42"/>
        <v>6.43</v>
      </c>
    </row>
    <row r="94" spans="1:21" ht="47.25" x14ac:dyDescent="0.25">
      <c r="A94" s="3"/>
      <c r="B94" s="115"/>
      <c r="C94" s="112">
        <v>314</v>
      </c>
      <c r="D94" s="116">
        <v>314</v>
      </c>
      <c r="E94" s="132"/>
      <c r="F94" s="132"/>
      <c r="G94" s="132"/>
      <c r="H94" s="4" t="s">
        <v>40</v>
      </c>
      <c r="I94" s="133"/>
      <c r="J94" s="133"/>
      <c r="K94" s="5">
        <v>540</v>
      </c>
      <c r="L94" s="41" t="s">
        <v>212</v>
      </c>
      <c r="M94" s="121">
        <v>657</v>
      </c>
      <c r="N94" s="69">
        <v>3</v>
      </c>
      <c r="O94" s="66">
        <v>14</v>
      </c>
      <c r="P94" s="70" t="s">
        <v>135</v>
      </c>
      <c r="Q94" s="71">
        <v>244</v>
      </c>
      <c r="R94" s="63">
        <v>6.43</v>
      </c>
      <c r="S94" s="18">
        <f t="shared" ref="S94" si="43">S95</f>
        <v>51.5</v>
      </c>
      <c r="T94" s="63">
        <v>6.43</v>
      </c>
      <c r="U94" s="63">
        <v>6.43</v>
      </c>
    </row>
    <row r="95" spans="1:21" ht="189" x14ac:dyDescent="0.25">
      <c r="A95" s="3"/>
      <c r="B95" s="134" t="s">
        <v>52</v>
      </c>
      <c r="C95" s="134"/>
      <c r="D95" s="4">
        <v>314</v>
      </c>
      <c r="E95" s="132"/>
      <c r="F95" s="132"/>
      <c r="G95" s="132"/>
      <c r="H95" s="4" t="s">
        <v>53</v>
      </c>
      <c r="I95" s="133"/>
      <c r="J95" s="133"/>
      <c r="K95" s="5">
        <v>540</v>
      </c>
      <c r="L95" s="64" t="s">
        <v>229</v>
      </c>
      <c r="M95" s="121">
        <v>657</v>
      </c>
      <c r="N95" s="80">
        <v>3</v>
      </c>
      <c r="O95" s="75">
        <v>14</v>
      </c>
      <c r="P95" s="108" t="s">
        <v>136</v>
      </c>
      <c r="Q95" s="77">
        <v>0</v>
      </c>
      <c r="R95" s="94">
        <f>R96</f>
        <v>15</v>
      </c>
      <c r="S95" s="18">
        <f t="shared" ref="S95" si="44">S96+S103+S107</f>
        <v>51.5</v>
      </c>
      <c r="T95" s="94">
        <f t="shared" ref="T95:U95" si="45">T96</f>
        <v>15</v>
      </c>
      <c r="U95" s="63">
        <f t="shared" si="45"/>
        <v>15.01</v>
      </c>
    </row>
    <row r="96" spans="1:21" ht="47.25" x14ac:dyDescent="0.25">
      <c r="A96" s="3"/>
      <c r="B96" s="112"/>
      <c r="C96" s="112"/>
      <c r="D96" s="4"/>
      <c r="E96" s="113"/>
      <c r="F96" s="113"/>
      <c r="G96" s="113"/>
      <c r="H96" s="4"/>
      <c r="I96" s="114"/>
      <c r="J96" s="114"/>
      <c r="K96" s="5"/>
      <c r="L96" s="41" t="s">
        <v>212</v>
      </c>
      <c r="M96" s="121">
        <v>657</v>
      </c>
      <c r="N96" s="69">
        <v>3</v>
      </c>
      <c r="O96" s="66">
        <v>14</v>
      </c>
      <c r="P96" s="106" t="s">
        <v>136</v>
      </c>
      <c r="Q96" s="71">
        <v>244</v>
      </c>
      <c r="R96" s="68">
        <v>15</v>
      </c>
      <c r="S96" s="18">
        <f t="shared" ref="S96" si="46">S97+S100</f>
        <v>0</v>
      </c>
      <c r="T96" s="68">
        <v>15</v>
      </c>
      <c r="U96" s="63">
        <v>15.01</v>
      </c>
    </row>
    <row r="97" spans="1:21" ht="15.75" x14ac:dyDescent="0.25">
      <c r="A97" s="3"/>
      <c r="B97" s="112"/>
      <c r="C97" s="112"/>
      <c r="D97" s="4"/>
      <c r="E97" s="113"/>
      <c r="F97" s="113"/>
      <c r="G97" s="113"/>
      <c r="H97" s="4"/>
      <c r="I97" s="114"/>
      <c r="J97" s="114"/>
      <c r="K97" s="5"/>
      <c r="L97" s="53" t="s">
        <v>56</v>
      </c>
      <c r="M97" s="121">
        <v>657</v>
      </c>
      <c r="N97" s="54">
        <v>4</v>
      </c>
      <c r="O97" s="54">
        <v>0</v>
      </c>
      <c r="P97" s="101" t="s">
        <v>163</v>
      </c>
      <c r="Q97" s="56">
        <v>0</v>
      </c>
      <c r="R97" s="99">
        <f>R98+R104+R110+R118</f>
        <v>12497.982</v>
      </c>
      <c r="S97" s="18">
        <f t="shared" ref="S97:U99" si="47">S98</f>
        <v>0</v>
      </c>
      <c r="T97" s="99">
        <f>T98+T104+T110</f>
        <v>11600.737000000001</v>
      </c>
      <c r="U97" s="58">
        <f>U98+U104+U110</f>
        <v>10742.477999999999</v>
      </c>
    </row>
    <row r="98" spans="1:21" ht="39" customHeight="1" x14ac:dyDescent="0.25">
      <c r="A98" s="3"/>
      <c r="B98" s="134" t="s">
        <v>54</v>
      </c>
      <c r="C98" s="134"/>
      <c r="D98" s="4">
        <v>314</v>
      </c>
      <c r="E98" s="132"/>
      <c r="F98" s="132"/>
      <c r="G98" s="132"/>
      <c r="H98" s="4" t="s">
        <v>53</v>
      </c>
      <c r="I98" s="133"/>
      <c r="J98" s="133"/>
      <c r="K98" s="5">
        <v>540</v>
      </c>
      <c r="L98" s="44" t="s">
        <v>58</v>
      </c>
      <c r="M98" s="121">
        <v>657</v>
      </c>
      <c r="N98" s="59">
        <v>4</v>
      </c>
      <c r="O98" s="59">
        <v>8</v>
      </c>
      <c r="P98" s="70" t="s">
        <v>163</v>
      </c>
      <c r="Q98" s="61">
        <v>0</v>
      </c>
      <c r="R98" s="62">
        <f>R99</f>
        <v>4088</v>
      </c>
      <c r="S98" s="18">
        <f t="shared" si="47"/>
        <v>0</v>
      </c>
      <c r="T98" s="62">
        <f t="shared" si="47"/>
        <v>4100</v>
      </c>
      <c r="U98" s="63">
        <f t="shared" si="47"/>
        <v>4200</v>
      </c>
    </row>
    <row r="99" spans="1:21" ht="47.25" x14ac:dyDescent="0.25">
      <c r="A99" s="3"/>
      <c r="B99" s="134" t="s">
        <v>53</v>
      </c>
      <c r="C99" s="134"/>
      <c r="D99" s="4">
        <v>314</v>
      </c>
      <c r="E99" s="132"/>
      <c r="F99" s="132"/>
      <c r="G99" s="132"/>
      <c r="H99" s="4" t="s">
        <v>53</v>
      </c>
      <c r="I99" s="133"/>
      <c r="J99" s="133"/>
      <c r="K99" s="5">
        <v>540</v>
      </c>
      <c r="L99" s="44" t="s">
        <v>60</v>
      </c>
      <c r="M99" s="121">
        <v>657</v>
      </c>
      <c r="N99" s="59">
        <v>4</v>
      </c>
      <c r="O99" s="59">
        <v>8</v>
      </c>
      <c r="P99" s="100" t="s">
        <v>137</v>
      </c>
      <c r="Q99" s="61">
        <v>0</v>
      </c>
      <c r="R99" s="62">
        <f>R100</f>
        <v>4088</v>
      </c>
      <c r="S99" s="7"/>
      <c r="T99" s="62">
        <f t="shared" si="47"/>
        <v>4100</v>
      </c>
      <c r="U99" s="63">
        <f t="shared" si="47"/>
        <v>4200</v>
      </c>
    </row>
    <row r="100" spans="1:21" ht="63" x14ac:dyDescent="0.25">
      <c r="A100" s="3"/>
      <c r="B100" s="134">
        <v>500</v>
      </c>
      <c r="C100" s="134"/>
      <c r="D100" s="4">
        <v>314</v>
      </c>
      <c r="E100" s="132"/>
      <c r="F100" s="132"/>
      <c r="G100" s="132"/>
      <c r="H100" s="4" t="s">
        <v>53</v>
      </c>
      <c r="I100" s="133"/>
      <c r="J100" s="133"/>
      <c r="K100" s="5">
        <v>540</v>
      </c>
      <c r="L100" s="44" t="s">
        <v>62</v>
      </c>
      <c r="M100" s="121">
        <v>657</v>
      </c>
      <c r="N100" s="59">
        <v>4</v>
      </c>
      <c r="O100" s="59">
        <v>8</v>
      </c>
      <c r="P100" s="70" t="s">
        <v>138</v>
      </c>
      <c r="Q100" s="61">
        <v>0</v>
      </c>
      <c r="R100" s="63">
        <f>R102</f>
        <v>4088</v>
      </c>
      <c r="S100" s="18">
        <f t="shared" ref="S100:U102" si="48">S101</f>
        <v>0</v>
      </c>
      <c r="T100" s="63">
        <f t="shared" ref="T100:U100" si="49">T102</f>
        <v>4100</v>
      </c>
      <c r="U100" s="63">
        <f t="shared" si="49"/>
        <v>4200</v>
      </c>
    </row>
    <row r="101" spans="1:21" ht="31.5" x14ac:dyDescent="0.25">
      <c r="A101" s="3"/>
      <c r="B101" s="137">
        <v>4</v>
      </c>
      <c r="C101" s="137"/>
      <c r="D101" s="4">
        <v>412</v>
      </c>
      <c r="E101" s="135"/>
      <c r="F101" s="135"/>
      <c r="G101" s="135"/>
      <c r="H101" s="4" t="s">
        <v>55</v>
      </c>
      <c r="I101" s="136"/>
      <c r="J101" s="136"/>
      <c r="K101" s="5">
        <v>240</v>
      </c>
      <c r="L101" s="109" t="s">
        <v>115</v>
      </c>
      <c r="M101" s="121">
        <v>657</v>
      </c>
      <c r="N101" s="59">
        <v>4</v>
      </c>
      <c r="O101" s="69">
        <v>8</v>
      </c>
      <c r="P101" s="110" t="s">
        <v>139</v>
      </c>
      <c r="Q101" s="61">
        <v>800</v>
      </c>
      <c r="R101" s="68">
        <f>R102</f>
        <v>4088</v>
      </c>
      <c r="S101" s="18">
        <f t="shared" si="48"/>
        <v>0</v>
      </c>
      <c r="T101" s="68">
        <f t="shared" si="48"/>
        <v>4100</v>
      </c>
      <c r="U101" s="63">
        <f t="shared" si="48"/>
        <v>4200</v>
      </c>
    </row>
    <row r="102" spans="1:21" ht="78.75" x14ac:dyDescent="0.25">
      <c r="A102" s="3"/>
      <c r="B102" s="115"/>
      <c r="C102" s="112">
        <v>408</v>
      </c>
      <c r="D102" s="116">
        <v>408</v>
      </c>
      <c r="E102" s="132"/>
      <c r="F102" s="132"/>
      <c r="G102" s="132"/>
      <c r="H102" s="4" t="s">
        <v>57</v>
      </c>
      <c r="I102" s="133"/>
      <c r="J102" s="133"/>
      <c r="K102" s="5">
        <v>810</v>
      </c>
      <c r="L102" s="43" t="s">
        <v>63</v>
      </c>
      <c r="M102" s="121">
        <v>657</v>
      </c>
      <c r="N102" s="66">
        <v>4</v>
      </c>
      <c r="O102" s="66">
        <v>8</v>
      </c>
      <c r="P102" s="100" t="s">
        <v>140</v>
      </c>
      <c r="Q102" s="67">
        <v>810</v>
      </c>
      <c r="R102" s="68">
        <f>R103</f>
        <v>4088</v>
      </c>
      <c r="S102" s="7"/>
      <c r="T102" s="68">
        <f t="shared" si="48"/>
        <v>4100</v>
      </c>
      <c r="U102" s="63">
        <f t="shared" si="48"/>
        <v>4200</v>
      </c>
    </row>
    <row r="103" spans="1:21" ht="78.75" x14ac:dyDescent="0.25">
      <c r="A103" s="3"/>
      <c r="B103" s="134" t="s">
        <v>59</v>
      </c>
      <c r="C103" s="134"/>
      <c r="D103" s="4">
        <v>408</v>
      </c>
      <c r="E103" s="132"/>
      <c r="F103" s="132"/>
      <c r="G103" s="132"/>
      <c r="H103" s="4" t="s">
        <v>57</v>
      </c>
      <c r="I103" s="133"/>
      <c r="J103" s="133"/>
      <c r="K103" s="5">
        <v>810</v>
      </c>
      <c r="L103" s="41" t="s">
        <v>185</v>
      </c>
      <c r="M103" s="121">
        <v>657</v>
      </c>
      <c r="N103" s="90">
        <v>4</v>
      </c>
      <c r="O103" s="59">
        <v>8</v>
      </c>
      <c r="P103" s="100" t="s">
        <v>140</v>
      </c>
      <c r="Q103" s="79">
        <v>811</v>
      </c>
      <c r="R103" s="63">
        <v>4088</v>
      </c>
      <c r="S103" s="18">
        <f t="shared" ref="S103:U105" si="50">S104</f>
        <v>51.5</v>
      </c>
      <c r="T103" s="63">
        <v>4100</v>
      </c>
      <c r="U103" s="63">
        <v>4200</v>
      </c>
    </row>
    <row r="104" spans="1:21" ht="15.75" x14ac:dyDescent="0.25">
      <c r="A104" s="3"/>
      <c r="B104" s="134" t="s">
        <v>61</v>
      </c>
      <c r="C104" s="134"/>
      <c r="D104" s="4">
        <v>408</v>
      </c>
      <c r="E104" s="132"/>
      <c r="F104" s="132"/>
      <c r="G104" s="132"/>
      <c r="H104" s="4" t="s">
        <v>57</v>
      </c>
      <c r="I104" s="133"/>
      <c r="J104" s="133"/>
      <c r="K104" s="5">
        <v>810</v>
      </c>
      <c r="L104" s="44" t="s">
        <v>65</v>
      </c>
      <c r="M104" s="121">
        <v>657</v>
      </c>
      <c r="N104" s="59">
        <v>4</v>
      </c>
      <c r="O104" s="59">
        <v>9</v>
      </c>
      <c r="P104" s="70" t="s">
        <v>163</v>
      </c>
      <c r="Q104" s="61">
        <v>0</v>
      </c>
      <c r="R104" s="62">
        <f>R105</f>
        <v>5019.9539999999997</v>
      </c>
      <c r="S104" s="18">
        <f t="shared" si="50"/>
        <v>51.5</v>
      </c>
      <c r="T104" s="62">
        <f t="shared" si="50"/>
        <v>5158.259</v>
      </c>
      <c r="U104" s="63">
        <f t="shared" si="50"/>
        <v>5200</v>
      </c>
    </row>
    <row r="105" spans="1:21" ht="47.25" x14ac:dyDescent="0.25">
      <c r="A105" s="3"/>
      <c r="B105" s="134" t="s">
        <v>57</v>
      </c>
      <c r="C105" s="134"/>
      <c r="D105" s="4">
        <v>408</v>
      </c>
      <c r="E105" s="132"/>
      <c r="F105" s="132"/>
      <c r="G105" s="132"/>
      <c r="H105" s="4" t="s">
        <v>57</v>
      </c>
      <c r="I105" s="133"/>
      <c r="J105" s="133"/>
      <c r="K105" s="5">
        <v>810</v>
      </c>
      <c r="L105" s="44" t="s">
        <v>60</v>
      </c>
      <c r="M105" s="121">
        <v>657</v>
      </c>
      <c r="N105" s="59">
        <v>4</v>
      </c>
      <c r="O105" s="59">
        <v>9</v>
      </c>
      <c r="P105" s="100" t="s">
        <v>137</v>
      </c>
      <c r="Q105" s="61">
        <v>0</v>
      </c>
      <c r="R105" s="62">
        <f>R106</f>
        <v>5019.9539999999997</v>
      </c>
      <c r="S105" s="18">
        <f t="shared" si="50"/>
        <v>51.5</v>
      </c>
      <c r="T105" s="62">
        <f t="shared" si="50"/>
        <v>5158.259</v>
      </c>
      <c r="U105" s="63">
        <f t="shared" si="50"/>
        <v>5200</v>
      </c>
    </row>
    <row r="106" spans="1:21" ht="63" x14ac:dyDescent="0.25">
      <c r="A106" s="3"/>
      <c r="B106" s="134">
        <v>200</v>
      </c>
      <c r="C106" s="134"/>
      <c r="D106" s="4">
        <v>408</v>
      </c>
      <c r="E106" s="132"/>
      <c r="F106" s="132"/>
      <c r="G106" s="132"/>
      <c r="H106" s="4" t="s">
        <v>57</v>
      </c>
      <c r="I106" s="133"/>
      <c r="J106" s="133"/>
      <c r="K106" s="5">
        <v>240</v>
      </c>
      <c r="L106" s="41" t="s">
        <v>230</v>
      </c>
      <c r="M106" s="121">
        <v>657</v>
      </c>
      <c r="N106" s="59">
        <v>4</v>
      </c>
      <c r="O106" s="59">
        <v>9</v>
      </c>
      <c r="P106" s="60" t="s">
        <v>141</v>
      </c>
      <c r="Q106" s="61">
        <v>0</v>
      </c>
      <c r="R106" s="62">
        <f>R108</f>
        <v>5019.9539999999997</v>
      </c>
      <c r="S106" s="18">
        <v>51.5</v>
      </c>
      <c r="T106" s="62">
        <f t="shared" ref="T106:U106" si="51">T108</f>
        <v>5158.259</v>
      </c>
      <c r="U106" s="63">
        <f t="shared" si="51"/>
        <v>5200</v>
      </c>
    </row>
    <row r="107" spans="1:21" ht="63" x14ac:dyDescent="0.25">
      <c r="A107" s="3"/>
      <c r="B107" s="115">
        <v>4</v>
      </c>
      <c r="C107" s="112">
        <v>408</v>
      </c>
      <c r="D107" s="112">
        <v>408</v>
      </c>
      <c r="E107" s="113" t="s">
        <v>59</v>
      </c>
      <c r="F107" s="113" t="s">
        <v>61</v>
      </c>
      <c r="G107" s="113" t="s">
        <v>57</v>
      </c>
      <c r="H107" s="112" t="s">
        <v>57</v>
      </c>
      <c r="I107" s="114"/>
      <c r="J107" s="114"/>
      <c r="K107" s="1">
        <v>240</v>
      </c>
      <c r="L107" s="46" t="s">
        <v>153</v>
      </c>
      <c r="M107" s="121">
        <v>657</v>
      </c>
      <c r="N107" s="59">
        <v>4</v>
      </c>
      <c r="O107" s="59">
        <v>9</v>
      </c>
      <c r="P107" s="89" t="s">
        <v>142</v>
      </c>
      <c r="Q107" s="61">
        <v>0</v>
      </c>
      <c r="R107" s="62">
        <f>R108</f>
        <v>5019.9539999999997</v>
      </c>
      <c r="S107" s="18">
        <f t="shared" ref="S107:U108" si="52">S108</f>
        <v>0</v>
      </c>
      <c r="T107" s="62">
        <f t="shared" si="52"/>
        <v>5158.259</v>
      </c>
      <c r="U107" s="63">
        <f t="shared" si="52"/>
        <v>5200</v>
      </c>
    </row>
    <row r="108" spans="1:21" ht="78.75" x14ac:dyDescent="0.25">
      <c r="A108" s="3"/>
      <c r="B108" s="115"/>
      <c r="C108" s="112">
        <v>409</v>
      </c>
      <c r="D108" s="116">
        <v>409</v>
      </c>
      <c r="E108" s="132"/>
      <c r="F108" s="132"/>
      <c r="G108" s="132"/>
      <c r="H108" s="4" t="s">
        <v>64</v>
      </c>
      <c r="I108" s="133"/>
      <c r="J108" s="133"/>
      <c r="K108" s="5">
        <v>540</v>
      </c>
      <c r="L108" s="43" t="s">
        <v>69</v>
      </c>
      <c r="M108" s="121">
        <v>657</v>
      </c>
      <c r="N108" s="66">
        <v>4</v>
      </c>
      <c r="O108" s="66">
        <v>9</v>
      </c>
      <c r="P108" s="89" t="s">
        <v>143</v>
      </c>
      <c r="Q108" s="67">
        <v>0</v>
      </c>
      <c r="R108" s="68">
        <f>R109</f>
        <v>5019.9539999999997</v>
      </c>
      <c r="S108" s="7"/>
      <c r="T108" s="68">
        <f t="shared" si="52"/>
        <v>5158.259</v>
      </c>
      <c r="U108" s="63">
        <f t="shared" si="52"/>
        <v>5200</v>
      </c>
    </row>
    <row r="109" spans="1:21" ht="47.25" x14ac:dyDescent="0.25">
      <c r="A109" s="3"/>
      <c r="B109" s="134" t="s">
        <v>59</v>
      </c>
      <c r="C109" s="134"/>
      <c r="D109" s="4">
        <v>409</v>
      </c>
      <c r="E109" s="132"/>
      <c r="F109" s="132"/>
      <c r="G109" s="132"/>
      <c r="H109" s="4" t="s">
        <v>66</v>
      </c>
      <c r="I109" s="133"/>
      <c r="J109" s="133"/>
      <c r="K109" s="5">
        <v>410</v>
      </c>
      <c r="L109" s="64" t="s">
        <v>212</v>
      </c>
      <c r="M109" s="121">
        <v>657</v>
      </c>
      <c r="N109" s="80">
        <v>4</v>
      </c>
      <c r="O109" s="75">
        <v>9</v>
      </c>
      <c r="P109" s="100" t="s">
        <v>143</v>
      </c>
      <c r="Q109" s="77">
        <v>244</v>
      </c>
      <c r="R109" s="78">
        <v>5019.9539999999997</v>
      </c>
      <c r="S109" s="6">
        <f t="shared" ref="S109" si="53">S110+S117+S124+S131</f>
        <v>3721.69</v>
      </c>
      <c r="T109" s="78">
        <v>5158.259</v>
      </c>
      <c r="U109" s="63">
        <v>5200</v>
      </c>
    </row>
    <row r="110" spans="1:21" ht="15.75" x14ac:dyDescent="0.25">
      <c r="A110" s="3"/>
      <c r="B110" s="134" t="s">
        <v>67</v>
      </c>
      <c r="C110" s="134"/>
      <c r="D110" s="4">
        <v>409</v>
      </c>
      <c r="E110" s="132"/>
      <c r="F110" s="132"/>
      <c r="G110" s="132"/>
      <c r="H110" s="4" t="s">
        <v>66</v>
      </c>
      <c r="I110" s="133"/>
      <c r="J110" s="133"/>
      <c r="K110" s="5">
        <v>410</v>
      </c>
      <c r="L110" s="41" t="s">
        <v>71</v>
      </c>
      <c r="M110" s="121">
        <v>657</v>
      </c>
      <c r="N110" s="59">
        <v>4</v>
      </c>
      <c r="O110" s="59">
        <v>10</v>
      </c>
      <c r="P110" s="60" t="s">
        <v>163</v>
      </c>
      <c r="Q110" s="61">
        <v>0</v>
      </c>
      <c r="R110" s="62">
        <f>R111</f>
        <v>2790.0280000000002</v>
      </c>
      <c r="S110" s="18">
        <f t="shared" ref="S110:U111" si="54">S111</f>
        <v>3721.69</v>
      </c>
      <c r="T110" s="62">
        <f>T111+T114+T118</f>
        <v>2342.4780000000001</v>
      </c>
      <c r="U110" s="63">
        <f>U111+U113+U118</f>
        <v>1342.4780000000001</v>
      </c>
    </row>
    <row r="111" spans="1:21" ht="63" x14ac:dyDescent="0.25">
      <c r="A111" s="3"/>
      <c r="B111" s="134" t="s">
        <v>68</v>
      </c>
      <c r="C111" s="134"/>
      <c r="D111" s="4">
        <v>409</v>
      </c>
      <c r="E111" s="132"/>
      <c r="F111" s="132"/>
      <c r="G111" s="132"/>
      <c r="H111" s="4" t="s">
        <v>68</v>
      </c>
      <c r="I111" s="133"/>
      <c r="J111" s="133"/>
      <c r="K111" s="5">
        <v>240</v>
      </c>
      <c r="L111" s="47" t="s">
        <v>186</v>
      </c>
      <c r="M111" s="121">
        <v>657</v>
      </c>
      <c r="N111" s="59">
        <v>4</v>
      </c>
      <c r="O111" s="59">
        <v>10</v>
      </c>
      <c r="P111" s="100" t="s">
        <v>144</v>
      </c>
      <c r="Q111" s="61">
        <v>0</v>
      </c>
      <c r="R111" s="62">
        <f>R112+R114</f>
        <v>2790.0280000000002</v>
      </c>
      <c r="S111" s="18">
        <f t="shared" si="54"/>
        <v>3721.69</v>
      </c>
      <c r="T111" s="62">
        <f t="shared" si="54"/>
        <v>2134.4780000000001</v>
      </c>
      <c r="U111" s="63">
        <f t="shared" si="54"/>
        <v>1134.4780000000001</v>
      </c>
    </row>
    <row r="112" spans="1:21" ht="78.75" x14ac:dyDescent="0.25">
      <c r="A112" s="3"/>
      <c r="B112" s="134">
        <v>200</v>
      </c>
      <c r="C112" s="134"/>
      <c r="D112" s="4">
        <v>409</v>
      </c>
      <c r="E112" s="132"/>
      <c r="F112" s="132"/>
      <c r="G112" s="132"/>
      <c r="H112" s="4" t="s">
        <v>68</v>
      </c>
      <c r="I112" s="133"/>
      <c r="J112" s="133"/>
      <c r="K112" s="5">
        <v>240</v>
      </c>
      <c r="L112" s="41" t="s">
        <v>185</v>
      </c>
      <c r="M112" s="121">
        <v>657</v>
      </c>
      <c r="N112" s="69">
        <v>4</v>
      </c>
      <c r="O112" s="69">
        <v>10</v>
      </c>
      <c r="P112" s="100" t="s">
        <v>144</v>
      </c>
      <c r="Q112" s="67">
        <v>811</v>
      </c>
      <c r="R112" s="63">
        <v>2134.4780000000001</v>
      </c>
      <c r="S112" s="18">
        <f t="shared" ref="S112" si="55">S114</f>
        <v>3721.69</v>
      </c>
      <c r="T112" s="63">
        <v>2134.4780000000001</v>
      </c>
      <c r="U112" s="63">
        <v>1134.4780000000001</v>
      </c>
    </row>
    <row r="113" spans="1:21" ht="47.25" x14ac:dyDescent="0.25">
      <c r="A113" s="3"/>
      <c r="B113" s="115">
        <v>4</v>
      </c>
      <c r="C113" s="112">
        <v>409</v>
      </c>
      <c r="D113" s="112">
        <v>409</v>
      </c>
      <c r="E113" s="113" t="s">
        <v>59</v>
      </c>
      <c r="F113" s="113" t="s">
        <v>67</v>
      </c>
      <c r="G113" s="113" t="s">
        <v>68</v>
      </c>
      <c r="H113" s="112" t="s">
        <v>68</v>
      </c>
      <c r="I113" s="114"/>
      <c r="J113" s="114"/>
      <c r="K113" s="1">
        <v>240</v>
      </c>
      <c r="L113" s="44" t="s">
        <v>171</v>
      </c>
      <c r="M113" s="121">
        <v>657</v>
      </c>
      <c r="N113" s="69">
        <v>4</v>
      </c>
      <c r="O113" s="69">
        <v>10</v>
      </c>
      <c r="P113" s="100" t="s">
        <v>116</v>
      </c>
      <c r="Q113" s="67">
        <v>0</v>
      </c>
      <c r="R113" s="63">
        <f>R114</f>
        <v>655.55</v>
      </c>
      <c r="S113" s="18">
        <f t="shared" ref="S113:U115" si="56">S114</f>
        <v>3721.69</v>
      </c>
      <c r="T113" s="63">
        <f t="shared" si="56"/>
        <v>208</v>
      </c>
      <c r="U113" s="63">
        <f t="shared" si="56"/>
        <v>208</v>
      </c>
    </row>
    <row r="114" spans="1:21" ht="94.5" x14ac:dyDescent="0.25">
      <c r="A114" s="3"/>
      <c r="B114" s="115"/>
      <c r="C114" s="112">
        <v>410</v>
      </c>
      <c r="D114" s="116">
        <v>410</v>
      </c>
      <c r="E114" s="132"/>
      <c r="F114" s="132"/>
      <c r="G114" s="132"/>
      <c r="H114" s="4" t="s">
        <v>70</v>
      </c>
      <c r="I114" s="133"/>
      <c r="J114" s="133"/>
      <c r="K114" s="5">
        <v>240</v>
      </c>
      <c r="L114" s="43" t="s">
        <v>173</v>
      </c>
      <c r="M114" s="121">
        <v>657</v>
      </c>
      <c r="N114" s="69">
        <v>4</v>
      </c>
      <c r="O114" s="69">
        <v>10</v>
      </c>
      <c r="P114" s="100" t="s">
        <v>116</v>
      </c>
      <c r="Q114" s="67">
        <v>0</v>
      </c>
      <c r="R114" s="63">
        <f>R115+R116</f>
        <v>655.55</v>
      </c>
      <c r="S114" s="18">
        <f t="shared" si="56"/>
        <v>3721.69</v>
      </c>
      <c r="T114" s="63">
        <f t="shared" ref="T114:U114" si="57">T115+T116</f>
        <v>208</v>
      </c>
      <c r="U114" s="63">
        <f t="shared" si="57"/>
        <v>208</v>
      </c>
    </row>
    <row r="115" spans="1:21" ht="31.5" x14ac:dyDescent="0.25">
      <c r="A115" s="3"/>
      <c r="B115" s="134" t="s">
        <v>72</v>
      </c>
      <c r="C115" s="134"/>
      <c r="D115" s="4">
        <v>410</v>
      </c>
      <c r="E115" s="132"/>
      <c r="F115" s="132"/>
      <c r="G115" s="132"/>
      <c r="H115" s="4" t="s">
        <v>73</v>
      </c>
      <c r="I115" s="133"/>
      <c r="J115" s="133"/>
      <c r="K115" s="5">
        <v>240</v>
      </c>
      <c r="L115" s="41" t="s">
        <v>224</v>
      </c>
      <c r="M115" s="121">
        <v>657</v>
      </c>
      <c r="N115" s="59">
        <v>4</v>
      </c>
      <c r="O115" s="59">
        <v>10</v>
      </c>
      <c r="P115" s="100" t="s">
        <v>118</v>
      </c>
      <c r="Q115" s="61">
        <v>242</v>
      </c>
      <c r="R115" s="62">
        <v>108</v>
      </c>
      <c r="S115" s="18">
        <f t="shared" si="56"/>
        <v>3721.69</v>
      </c>
      <c r="T115" s="62">
        <v>108</v>
      </c>
      <c r="U115" s="63">
        <v>108</v>
      </c>
    </row>
    <row r="116" spans="1:21" ht="47.25" x14ac:dyDescent="0.25">
      <c r="A116" s="3"/>
      <c r="B116" s="134">
        <v>200</v>
      </c>
      <c r="C116" s="134"/>
      <c r="D116" s="4">
        <v>410</v>
      </c>
      <c r="E116" s="132"/>
      <c r="F116" s="132"/>
      <c r="G116" s="132"/>
      <c r="H116" s="4" t="s">
        <v>73</v>
      </c>
      <c r="I116" s="133"/>
      <c r="J116" s="133"/>
      <c r="K116" s="5">
        <v>240</v>
      </c>
      <c r="L116" s="41" t="s">
        <v>212</v>
      </c>
      <c r="M116" s="121">
        <v>657</v>
      </c>
      <c r="N116" s="59">
        <v>4</v>
      </c>
      <c r="O116" s="59">
        <v>10</v>
      </c>
      <c r="P116" s="100" t="s">
        <v>121</v>
      </c>
      <c r="Q116" s="61">
        <v>244</v>
      </c>
      <c r="R116" s="62">
        <v>547.54999999999995</v>
      </c>
      <c r="S116" s="18">
        <v>3721.69</v>
      </c>
      <c r="T116" s="62">
        <v>100</v>
      </c>
      <c r="U116" s="63">
        <v>100</v>
      </c>
    </row>
    <row r="117" spans="1:21" ht="31.5" x14ac:dyDescent="0.25">
      <c r="A117" s="3"/>
      <c r="B117" s="115">
        <v>4</v>
      </c>
      <c r="C117" s="112">
        <v>410</v>
      </c>
      <c r="D117" s="112">
        <v>410</v>
      </c>
      <c r="E117" s="113" t="s">
        <v>72</v>
      </c>
      <c r="F117" s="113" t="s">
        <v>72</v>
      </c>
      <c r="G117" s="113" t="s">
        <v>73</v>
      </c>
      <c r="H117" s="112" t="s">
        <v>73</v>
      </c>
      <c r="I117" s="114"/>
      <c r="J117" s="114"/>
      <c r="K117" s="1">
        <v>240</v>
      </c>
      <c r="L117" s="43" t="s">
        <v>187</v>
      </c>
      <c r="M117" s="121">
        <v>657</v>
      </c>
      <c r="N117" s="59">
        <v>4</v>
      </c>
      <c r="O117" s="59">
        <v>12</v>
      </c>
      <c r="P117" s="111" t="s">
        <v>163</v>
      </c>
      <c r="Q117" s="61">
        <v>0</v>
      </c>
      <c r="R117" s="62">
        <f>R118</f>
        <v>600</v>
      </c>
      <c r="S117" s="18">
        <f t="shared" ref="S117:U117" si="58">S118</f>
        <v>0</v>
      </c>
      <c r="T117" s="62">
        <f t="shared" si="58"/>
        <v>0</v>
      </c>
      <c r="U117" s="63">
        <f t="shared" si="58"/>
        <v>0</v>
      </c>
    </row>
    <row r="118" spans="1:21" ht="173.25" x14ac:dyDescent="0.25">
      <c r="A118" s="3"/>
      <c r="B118" s="134" t="s">
        <v>59</v>
      </c>
      <c r="C118" s="134"/>
      <c r="D118" s="4">
        <v>410</v>
      </c>
      <c r="E118" s="132"/>
      <c r="F118" s="132"/>
      <c r="G118" s="132"/>
      <c r="H118" s="4" t="s">
        <v>57</v>
      </c>
      <c r="I118" s="133"/>
      <c r="J118" s="133"/>
      <c r="K118" s="5">
        <v>810</v>
      </c>
      <c r="L118" s="43" t="s">
        <v>188</v>
      </c>
      <c r="M118" s="121">
        <v>657</v>
      </c>
      <c r="N118" s="59">
        <v>4</v>
      </c>
      <c r="O118" s="59">
        <v>12</v>
      </c>
      <c r="P118" s="60" t="s">
        <v>201</v>
      </c>
      <c r="Q118" s="61">
        <v>0</v>
      </c>
      <c r="R118" s="62">
        <f>R119</f>
        <v>600</v>
      </c>
      <c r="S118" s="18">
        <f>S119</f>
        <v>0</v>
      </c>
      <c r="T118" s="62">
        <v>0</v>
      </c>
      <c r="U118" s="63">
        <v>0</v>
      </c>
    </row>
    <row r="119" spans="1:21" ht="15.75" x14ac:dyDescent="0.25">
      <c r="A119" s="3"/>
      <c r="B119" s="134" t="s">
        <v>61</v>
      </c>
      <c r="C119" s="134"/>
      <c r="D119" s="4">
        <v>410</v>
      </c>
      <c r="E119" s="132"/>
      <c r="F119" s="132"/>
      <c r="G119" s="132"/>
      <c r="H119" s="4" t="s">
        <v>57</v>
      </c>
      <c r="I119" s="133"/>
      <c r="J119" s="133"/>
      <c r="K119" s="5">
        <v>810</v>
      </c>
      <c r="L119" s="43" t="s">
        <v>25</v>
      </c>
      <c r="M119" s="121">
        <v>657</v>
      </c>
      <c r="N119" s="59">
        <v>4</v>
      </c>
      <c r="O119" s="59">
        <v>12</v>
      </c>
      <c r="P119" s="60" t="s">
        <v>201</v>
      </c>
      <c r="Q119" s="61">
        <v>500</v>
      </c>
      <c r="R119" s="62">
        <f>R120</f>
        <v>600</v>
      </c>
      <c r="S119" s="18">
        <f t="shared" ref="S119" si="59">S121</f>
        <v>0</v>
      </c>
      <c r="T119" s="62">
        <v>0</v>
      </c>
      <c r="U119" s="63">
        <v>0</v>
      </c>
    </row>
    <row r="120" spans="1:21" ht="15.75" x14ac:dyDescent="0.25">
      <c r="A120" s="3"/>
      <c r="B120" s="134" t="s">
        <v>57</v>
      </c>
      <c r="C120" s="134"/>
      <c r="D120" s="4">
        <v>410</v>
      </c>
      <c r="E120" s="132"/>
      <c r="F120" s="132"/>
      <c r="G120" s="132"/>
      <c r="H120" s="4" t="s">
        <v>57</v>
      </c>
      <c r="I120" s="133"/>
      <c r="J120" s="133"/>
      <c r="K120" s="5">
        <v>810</v>
      </c>
      <c r="L120" s="41" t="s">
        <v>26</v>
      </c>
      <c r="M120" s="121">
        <v>657</v>
      </c>
      <c r="N120" s="59">
        <v>4</v>
      </c>
      <c r="O120" s="59">
        <v>12</v>
      </c>
      <c r="P120" s="60" t="s">
        <v>201</v>
      </c>
      <c r="Q120" s="61">
        <v>540</v>
      </c>
      <c r="R120" s="62">
        <v>600</v>
      </c>
      <c r="S120" s="18">
        <f t="shared" ref="S120:S122" si="60">S121</f>
        <v>0</v>
      </c>
      <c r="T120" s="62">
        <v>0</v>
      </c>
      <c r="U120" s="63">
        <v>0</v>
      </c>
    </row>
    <row r="121" spans="1:21" ht="15.75" x14ac:dyDescent="0.25">
      <c r="A121" s="3"/>
      <c r="B121" s="134">
        <v>200</v>
      </c>
      <c r="C121" s="134"/>
      <c r="D121" s="4">
        <v>410</v>
      </c>
      <c r="E121" s="132"/>
      <c r="F121" s="132"/>
      <c r="G121" s="132"/>
      <c r="H121" s="4" t="s">
        <v>57</v>
      </c>
      <c r="I121" s="133"/>
      <c r="J121" s="133"/>
      <c r="K121" s="5">
        <v>240</v>
      </c>
      <c r="L121" s="53" t="s">
        <v>75</v>
      </c>
      <c r="M121" s="121">
        <v>657</v>
      </c>
      <c r="N121" s="54">
        <v>5</v>
      </c>
      <c r="O121" s="54">
        <v>0</v>
      </c>
      <c r="P121" s="101" t="s">
        <v>163</v>
      </c>
      <c r="Q121" s="56">
        <v>0</v>
      </c>
      <c r="R121" s="57">
        <f>R122+R126+R130</f>
        <v>26622.064000000002</v>
      </c>
      <c r="S121" s="18">
        <f t="shared" si="60"/>
        <v>0</v>
      </c>
      <c r="T121" s="57">
        <f>T123+T128+T130</f>
        <v>8379.8469999999998</v>
      </c>
      <c r="U121" s="58">
        <f>U123+U128+U130</f>
        <v>5549.4560000000001</v>
      </c>
    </row>
    <row r="122" spans="1:21" ht="15.75" x14ac:dyDescent="0.25">
      <c r="A122" s="3"/>
      <c r="B122" s="115">
        <v>4</v>
      </c>
      <c r="C122" s="112">
        <v>410</v>
      </c>
      <c r="D122" s="112">
        <v>410</v>
      </c>
      <c r="E122" s="113" t="s">
        <v>59</v>
      </c>
      <c r="F122" s="113" t="s">
        <v>61</v>
      </c>
      <c r="G122" s="113" t="s">
        <v>57</v>
      </c>
      <c r="H122" s="112" t="s">
        <v>57</v>
      </c>
      <c r="I122" s="114"/>
      <c r="J122" s="114"/>
      <c r="K122" s="1">
        <v>240</v>
      </c>
      <c r="L122" s="65" t="s">
        <v>77</v>
      </c>
      <c r="M122" s="121">
        <v>657</v>
      </c>
      <c r="N122" s="59">
        <v>5</v>
      </c>
      <c r="O122" s="59">
        <v>1</v>
      </c>
      <c r="P122" s="60" t="s">
        <v>163</v>
      </c>
      <c r="Q122" s="61">
        <v>0</v>
      </c>
      <c r="R122" s="62">
        <f>R123</f>
        <v>4049.866</v>
      </c>
      <c r="S122" s="18">
        <f t="shared" si="60"/>
        <v>0</v>
      </c>
      <c r="T122" s="62">
        <f>T123</f>
        <v>3107.1470000000004</v>
      </c>
      <c r="U122" s="63">
        <f>U123</f>
        <v>2551.2599999999998</v>
      </c>
    </row>
    <row r="123" spans="1:21" ht="47.25" x14ac:dyDescent="0.25">
      <c r="A123" s="3"/>
      <c r="B123" s="134">
        <v>800</v>
      </c>
      <c r="C123" s="134"/>
      <c r="D123" s="4">
        <v>410</v>
      </c>
      <c r="E123" s="132"/>
      <c r="F123" s="132"/>
      <c r="G123" s="132"/>
      <c r="H123" s="4" t="s">
        <v>57</v>
      </c>
      <c r="I123" s="133"/>
      <c r="J123" s="133"/>
      <c r="K123" s="5">
        <v>810</v>
      </c>
      <c r="L123" s="41" t="s">
        <v>189</v>
      </c>
      <c r="M123" s="121">
        <v>657</v>
      </c>
      <c r="N123" s="59">
        <v>5</v>
      </c>
      <c r="O123" s="59">
        <v>1</v>
      </c>
      <c r="P123" s="60" t="s">
        <v>145</v>
      </c>
      <c r="Q123" s="61">
        <v>0</v>
      </c>
      <c r="R123" s="62">
        <f>R124+R125</f>
        <v>4049.866</v>
      </c>
      <c r="S123" s="7"/>
      <c r="T123" s="62">
        <f t="shared" ref="T123:U123" si="61">T124+T125</f>
        <v>3107.1470000000004</v>
      </c>
      <c r="U123" s="63">
        <f t="shared" si="61"/>
        <v>2551.2599999999998</v>
      </c>
    </row>
    <row r="124" spans="1:21" ht="78.75" x14ac:dyDescent="0.25">
      <c r="A124" s="3"/>
      <c r="B124" s="137">
        <v>5</v>
      </c>
      <c r="C124" s="137"/>
      <c r="D124" s="4">
        <v>502</v>
      </c>
      <c r="E124" s="135"/>
      <c r="F124" s="135"/>
      <c r="G124" s="135"/>
      <c r="H124" s="4" t="s">
        <v>74</v>
      </c>
      <c r="I124" s="136"/>
      <c r="J124" s="136"/>
      <c r="K124" s="5">
        <v>240</v>
      </c>
      <c r="L124" s="41" t="s">
        <v>185</v>
      </c>
      <c r="M124" s="121">
        <v>657</v>
      </c>
      <c r="N124" s="59">
        <v>5</v>
      </c>
      <c r="O124" s="59">
        <v>1</v>
      </c>
      <c r="P124" s="60" t="s">
        <v>146</v>
      </c>
      <c r="Q124" s="61">
        <v>811</v>
      </c>
      <c r="R124" s="62">
        <v>3815.0459999999998</v>
      </c>
      <c r="S124" s="18">
        <f t="shared" ref="S124" si="62">S126+S128</f>
        <v>0</v>
      </c>
      <c r="T124" s="62">
        <v>2772.3270000000002</v>
      </c>
      <c r="U124" s="63">
        <v>2135.2739999999999</v>
      </c>
    </row>
    <row r="125" spans="1:21" ht="47.25" x14ac:dyDescent="0.25">
      <c r="A125" s="3"/>
      <c r="B125" s="115"/>
      <c r="C125" s="112">
        <v>501</v>
      </c>
      <c r="D125" s="116">
        <v>501</v>
      </c>
      <c r="E125" s="132"/>
      <c r="F125" s="132"/>
      <c r="G125" s="132"/>
      <c r="H125" s="4" t="s">
        <v>76</v>
      </c>
      <c r="I125" s="133"/>
      <c r="J125" s="133"/>
      <c r="K125" s="5">
        <v>810</v>
      </c>
      <c r="L125" s="48" t="s">
        <v>212</v>
      </c>
      <c r="M125" s="121">
        <v>657</v>
      </c>
      <c r="N125" s="59">
        <v>5</v>
      </c>
      <c r="O125" s="59">
        <v>1</v>
      </c>
      <c r="P125" s="60" t="s">
        <v>146</v>
      </c>
      <c r="Q125" s="61">
        <v>244</v>
      </c>
      <c r="R125" s="62">
        <v>234.82</v>
      </c>
      <c r="S125" s="18">
        <f t="shared" ref="S125:S126" si="63">S126</f>
        <v>0</v>
      </c>
      <c r="T125" s="62">
        <v>334.82</v>
      </c>
      <c r="U125" s="63">
        <v>415.98599999999999</v>
      </c>
    </row>
    <row r="126" spans="1:21" ht="15.75" x14ac:dyDescent="0.25">
      <c r="A126" s="3"/>
      <c r="B126" s="134" t="s">
        <v>78</v>
      </c>
      <c r="C126" s="134"/>
      <c r="D126" s="4">
        <v>501</v>
      </c>
      <c r="E126" s="132"/>
      <c r="F126" s="132"/>
      <c r="G126" s="132"/>
      <c r="H126" s="4" t="s">
        <v>79</v>
      </c>
      <c r="I126" s="133"/>
      <c r="J126" s="133"/>
      <c r="K126" s="5">
        <v>240</v>
      </c>
      <c r="L126" s="41" t="s">
        <v>84</v>
      </c>
      <c r="M126" s="121">
        <v>657</v>
      </c>
      <c r="N126" s="59">
        <v>5</v>
      </c>
      <c r="O126" s="59">
        <v>2</v>
      </c>
      <c r="P126" s="70" t="s">
        <v>163</v>
      </c>
      <c r="Q126" s="61">
        <v>0</v>
      </c>
      <c r="R126" s="62">
        <f>R128</f>
        <v>20761.205000000002</v>
      </c>
      <c r="S126" s="18">
        <f t="shared" si="63"/>
        <v>0</v>
      </c>
      <c r="T126" s="62">
        <f t="shared" ref="T126:U126" si="64">T128</f>
        <v>4212.7</v>
      </c>
      <c r="U126" s="63">
        <f t="shared" si="64"/>
        <v>1605.5</v>
      </c>
    </row>
    <row r="127" spans="1:21" ht="15.75" x14ac:dyDescent="0.25">
      <c r="A127" s="3"/>
      <c r="B127" s="134">
        <v>200</v>
      </c>
      <c r="C127" s="134"/>
      <c r="D127" s="4">
        <v>501</v>
      </c>
      <c r="E127" s="132"/>
      <c r="F127" s="132"/>
      <c r="G127" s="132"/>
      <c r="H127" s="4" t="s">
        <v>79</v>
      </c>
      <c r="I127" s="133"/>
      <c r="J127" s="133"/>
      <c r="K127" s="5">
        <v>240</v>
      </c>
      <c r="L127" s="41" t="s">
        <v>190</v>
      </c>
      <c r="M127" s="121">
        <v>657</v>
      </c>
      <c r="N127" s="59">
        <v>5</v>
      </c>
      <c r="O127" s="59">
        <v>2</v>
      </c>
      <c r="P127" s="92" t="s">
        <v>154</v>
      </c>
      <c r="Q127" s="61"/>
      <c r="R127" s="62">
        <f>R128</f>
        <v>20761.205000000002</v>
      </c>
      <c r="S127" s="7"/>
      <c r="T127" s="62">
        <f t="shared" ref="T127:U128" si="65">T128</f>
        <v>4212.7</v>
      </c>
      <c r="U127" s="63">
        <f t="shared" si="65"/>
        <v>1605.5</v>
      </c>
    </row>
    <row r="128" spans="1:21" ht="220.5" x14ac:dyDescent="0.25">
      <c r="A128" s="3"/>
      <c r="B128" s="115">
        <v>5</v>
      </c>
      <c r="C128" s="112">
        <v>501</v>
      </c>
      <c r="D128" s="112">
        <v>501</v>
      </c>
      <c r="E128" s="113" t="s">
        <v>78</v>
      </c>
      <c r="F128" s="113" t="s">
        <v>78</v>
      </c>
      <c r="G128" s="113" t="s">
        <v>79</v>
      </c>
      <c r="H128" s="112" t="s">
        <v>79</v>
      </c>
      <c r="I128" s="114"/>
      <c r="J128" s="114"/>
      <c r="K128" s="1">
        <v>240</v>
      </c>
      <c r="L128" s="41" t="s">
        <v>191</v>
      </c>
      <c r="M128" s="121">
        <v>657</v>
      </c>
      <c r="N128" s="59">
        <v>5</v>
      </c>
      <c r="O128" s="59">
        <v>2</v>
      </c>
      <c r="P128" s="92" t="s">
        <v>147</v>
      </c>
      <c r="Q128" s="61">
        <v>0</v>
      </c>
      <c r="R128" s="62">
        <f>R129</f>
        <v>20761.205000000002</v>
      </c>
      <c r="S128" s="7"/>
      <c r="T128" s="62">
        <f t="shared" si="65"/>
        <v>4212.7</v>
      </c>
      <c r="U128" s="63">
        <f t="shared" si="65"/>
        <v>1605.5</v>
      </c>
    </row>
    <row r="129" spans="1:21" ht="15.75" x14ac:dyDescent="0.25">
      <c r="A129" s="3"/>
      <c r="B129" s="134" t="s">
        <v>80</v>
      </c>
      <c r="C129" s="134"/>
      <c r="D129" s="4">
        <v>501</v>
      </c>
      <c r="E129" s="132"/>
      <c r="F129" s="132"/>
      <c r="G129" s="132"/>
      <c r="H129" s="4" t="s">
        <v>81</v>
      </c>
      <c r="I129" s="133"/>
      <c r="J129" s="133"/>
      <c r="K129" s="5">
        <v>240</v>
      </c>
      <c r="L129" s="48" t="s">
        <v>26</v>
      </c>
      <c r="M129" s="121">
        <v>657</v>
      </c>
      <c r="N129" s="59">
        <v>5</v>
      </c>
      <c r="O129" s="59">
        <v>2</v>
      </c>
      <c r="P129" s="92" t="s">
        <v>147</v>
      </c>
      <c r="Q129" s="61">
        <v>540</v>
      </c>
      <c r="R129" s="62">
        <v>20761.205000000002</v>
      </c>
      <c r="S129" s="7"/>
      <c r="T129" s="62">
        <v>4212.7</v>
      </c>
      <c r="U129" s="63">
        <v>1605.5</v>
      </c>
    </row>
    <row r="130" spans="1:21" ht="15.75" x14ac:dyDescent="0.25">
      <c r="A130" s="3"/>
      <c r="B130" s="134" t="s">
        <v>82</v>
      </c>
      <c r="C130" s="134"/>
      <c r="D130" s="4">
        <v>501</v>
      </c>
      <c r="E130" s="132"/>
      <c r="F130" s="132"/>
      <c r="G130" s="132"/>
      <c r="H130" s="4" t="s">
        <v>83</v>
      </c>
      <c r="I130" s="133"/>
      <c r="J130" s="133"/>
      <c r="K130" s="5">
        <v>410</v>
      </c>
      <c r="L130" s="41" t="s">
        <v>87</v>
      </c>
      <c r="M130" s="121">
        <v>657</v>
      </c>
      <c r="N130" s="59">
        <v>5</v>
      </c>
      <c r="O130" s="59">
        <v>3</v>
      </c>
      <c r="P130" s="70" t="s">
        <v>163</v>
      </c>
      <c r="Q130" s="61">
        <v>0</v>
      </c>
      <c r="R130" s="62">
        <f>R131</f>
        <v>1810.9929999999999</v>
      </c>
      <c r="S130" s="7"/>
      <c r="T130" s="62">
        <f t="shared" ref="T130:U130" si="66">T131</f>
        <v>1060</v>
      </c>
      <c r="U130" s="63">
        <f t="shared" si="66"/>
        <v>1392.6959999999999</v>
      </c>
    </row>
    <row r="131" spans="1:21" ht="47.25" x14ac:dyDescent="0.25">
      <c r="A131" s="3"/>
      <c r="B131" s="115"/>
      <c r="C131" s="112">
        <v>502</v>
      </c>
      <c r="D131" s="116">
        <v>502</v>
      </c>
      <c r="E131" s="132"/>
      <c r="F131" s="132"/>
      <c r="G131" s="132"/>
      <c r="H131" s="4" t="s">
        <v>74</v>
      </c>
      <c r="I131" s="133"/>
      <c r="J131" s="133"/>
      <c r="K131" s="5">
        <v>240</v>
      </c>
      <c r="L131" s="41" t="s">
        <v>192</v>
      </c>
      <c r="M131" s="121">
        <v>657</v>
      </c>
      <c r="N131" s="59">
        <v>5</v>
      </c>
      <c r="O131" s="59">
        <v>3</v>
      </c>
      <c r="P131" s="92" t="s">
        <v>148</v>
      </c>
      <c r="Q131" s="61">
        <v>0</v>
      </c>
      <c r="R131" s="62">
        <f>R132+R133+R136</f>
        <v>1810.9929999999999</v>
      </c>
      <c r="S131" s="7"/>
      <c r="T131" s="62">
        <f>T132+T133+T136</f>
        <v>1060</v>
      </c>
      <c r="U131" s="63">
        <f>U132+U133+U136</f>
        <v>1392.6959999999999</v>
      </c>
    </row>
    <row r="132" spans="1:21" ht="47.25" x14ac:dyDescent="0.25">
      <c r="A132" s="3"/>
      <c r="B132" s="134" t="s">
        <v>80</v>
      </c>
      <c r="C132" s="134"/>
      <c r="D132" s="4">
        <v>502</v>
      </c>
      <c r="E132" s="132"/>
      <c r="F132" s="132"/>
      <c r="G132" s="132"/>
      <c r="H132" s="4" t="s">
        <v>85</v>
      </c>
      <c r="I132" s="133"/>
      <c r="J132" s="133"/>
      <c r="K132" s="5">
        <v>240</v>
      </c>
      <c r="L132" s="41" t="s">
        <v>212</v>
      </c>
      <c r="M132" s="121">
        <v>657</v>
      </c>
      <c r="N132" s="59">
        <v>5</v>
      </c>
      <c r="O132" s="59">
        <v>3</v>
      </c>
      <c r="P132" s="92" t="s">
        <v>202</v>
      </c>
      <c r="Q132" s="61">
        <v>244</v>
      </c>
      <c r="R132" s="62">
        <v>1374.9929999999999</v>
      </c>
      <c r="S132" s="7"/>
      <c r="T132" s="62">
        <v>1060</v>
      </c>
      <c r="U132" s="63">
        <v>1392.6959999999999</v>
      </c>
    </row>
    <row r="133" spans="1:21" ht="63" x14ac:dyDescent="0.25">
      <c r="A133" s="3"/>
      <c r="B133" s="134" t="s">
        <v>82</v>
      </c>
      <c r="C133" s="134"/>
      <c r="D133" s="4">
        <v>502</v>
      </c>
      <c r="E133" s="132"/>
      <c r="F133" s="132"/>
      <c r="G133" s="132"/>
      <c r="H133" s="4" t="s">
        <v>85</v>
      </c>
      <c r="I133" s="133"/>
      <c r="J133" s="133"/>
      <c r="K133" s="5">
        <v>240</v>
      </c>
      <c r="L133" s="41" t="s">
        <v>232</v>
      </c>
      <c r="M133" s="121">
        <v>657</v>
      </c>
      <c r="N133" s="59">
        <v>5</v>
      </c>
      <c r="O133" s="59">
        <v>3</v>
      </c>
      <c r="P133" s="92" t="s">
        <v>203</v>
      </c>
      <c r="Q133" s="61">
        <v>240</v>
      </c>
      <c r="R133" s="62">
        <f>R134</f>
        <v>296</v>
      </c>
      <c r="S133" s="7"/>
      <c r="T133" s="62">
        <f>T134</f>
        <v>0</v>
      </c>
      <c r="U133" s="63">
        <f>U134</f>
        <v>0</v>
      </c>
    </row>
    <row r="134" spans="1:21" ht="47.25" x14ac:dyDescent="0.25">
      <c r="A134" s="3"/>
      <c r="B134" s="134" t="s">
        <v>85</v>
      </c>
      <c r="C134" s="134"/>
      <c r="D134" s="4">
        <v>502</v>
      </c>
      <c r="E134" s="132"/>
      <c r="F134" s="132"/>
      <c r="G134" s="132"/>
      <c r="H134" s="4" t="s">
        <v>85</v>
      </c>
      <c r="I134" s="133"/>
      <c r="J134" s="133"/>
      <c r="K134" s="5">
        <v>240</v>
      </c>
      <c r="L134" s="41" t="s">
        <v>233</v>
      </c>
      <c r="M134" s="121">
        <v>657</v>
      </c>
      <c r="N134" s="59">
        <v>5</v>
      </c>
      <c r="O134" s="59">
        <v>3</v>
      </c>
      <c r="P134" s="92" t="s">
        <v>203</v>
      </c>
      <c r="Q134" s="61">
        <v>0</v>
      </c>
      <c r="R134" s="62">
        <f>R135</f>
        <v>296</v>
      </c>
      <c r="S134" s="6">
        <f t="shared" ref="S134" si="67">S135+S141+S146</f>
        <v>0</v>
      </c>
      <c r="T134" s="62">
        <f>T135</f>
        <v>0</v>
      </c>
      <c r="U134" s="63">
        <f>U135</f>
        <v>0</v>
      </c>
    </row>
    <row r="135" spans="1:21" ht="47.25" x14ac:dyDescent="0.25">
      <c r="A135" s="3"/>
      <c r="B135" s="134">
        <v>200</v>
      </c>
      <c r="C135" s="134"/>
      <c r="D135" s="4">
        <v>502</v>
      </c>
      <c r="E135" s="132"/>
      <c r="F135" s="132"/>
      <c r="G135" s="132"/>
      <c r="H135" s="4" t="s">
        <v>85</v>
      </c>
      <c r="I135" s="133"/>
      <c r="J135" s="133"/>
      <c r="K135" s="5">
        <v>240</v>
      </c>
      <c r="L135" s="41" t="s">
        <v>212</v>
      </c>
      <c r="M135" s="121">
        <v>657</v>
      </c>
      <c r="N135" s="59">
        <v>5</v>
      </c>
      <c r="O135" s="59">
        <v>3</v>
      </c>
      <c r="P135" s="92" t="s">
        <v>203</v>
      </c>
      <c r="Q135" s="61">
        <v>200</v>
      </c>
      <c r="R135" s="62">
        <v>296</v>
      </c>
      <c r="S135" s="18">
        <f t="shared" ref="S135" si="68">S136</f>
        <v>0</v>
      </c>
      <c r="T135" s="62">
        <v>0</v>
      </c>
      <c r="U135" s="63">
        <v>0</v>
      </c>
    </row>
    <row r="136" spans="1:21" ht="31.5" x14ac:dyDescent="0.25">
      <c r="A136" s="3"/>
      <c r="B136" s="115">
        <v>5</v>
      </c>
      <c r="C136" s="112">
        <v>502</v>
      </c>
      <c r="D136" s="112">
        <v>502</v>
      </c>
      <c r="E136" s="113" t="s">
        <v>80</v>
      </c>
      <c r="F136" s="113" t="s">
        <v>82</v>
      </c>
      <c r="G136" s="113" t="s">
        <v>85</v>
      </c>
      <c r="H136" s="112" t="s">
        <v>85</v>
      </c>
      <c r="I136" s="114"/>
      <c r="J136" s="114"/>
      <c r="K136" s="1">
        <v>240</v>
      </c>
      <c r="L136" s="41" t="s">
        <v>193</v>
      </c>
      <c r="M136" s="121">
        <v>657</v>
      </c>
      <c r="N136" s="59">
        <v>5</v>
      </c>
      <c r="O136" s="59">
        <v>3</v>
      </c>
      <c r="P136" s="92" t="s">
        <v>164</v>
      </c>
      <c r="Q136" s="61">
        <v>240</v>
      </c>
      <c r="R136" s="62">
        <f>R137+R138</f>
        <v>140</v>
      </c>
      <c r="S136" s="18">
        <f t="shared" ref="S136" si="69">S137+S139</f>
        <v>0</v>
      </c>
      <c r="T136" s="62">
        <f>T137+T138</f>
        <v>0</v>
      </c>
      <c r="U136" s="63">
        <f>U137+U138</f>
        <v>0</v>
      </c>
    </row>
    <row r="137" spans="1:21" ht="63" x14ac:dyDescent="0.25">
      <c r="A137" s="3"/>
      <c r="B137" s="134" t="s">
        <v>86</v>
      </c>
      <c r="C137" s="134"/>
      <c r="D137" s="4">
        <v>502</v>
      </c>
      <c r="E137" s="132"/>
      <c r="F137" s="132"/>
      <c r="G137" s="132"/>
      <c r="H137" s="4" t="s">
        <v>74</v>
      </c>
      <c r="I137" s="133"/>
      <c r="J137" s="133"/>
      <c r="K137" s="5">
        <v>240</v>
      </c>
      <c r="L137" s="41" t="s">
        <v>234</v>
      </c>
      <c r="M137" s="121">
        <v>657</v>
      </c>
      <c r="N137" s="59">
        <v>5</v>
      </c>
      <c r="O137" s="59">
        <v>3</v>
      </c>
      <c r="P137" s="92" t="s">
        <v>165</v>
      </c>
      <c r="Q137" s="61">
        <v>0</v>
      </c>
      <c r="R137" s="62">
        <v>0</v>
      </c>
      <c r="S137" s="18">
        <f t="shared" ref="S137" si="70">S138</f>
        <v>0</v>
      </c>
      <c r="T137" s="62">
        <v>0</v>
      </c>
      <c r="U137" s="63">
        <v>0</v>
      </c>
    </row>
    <row r="138" spans="1:21" ht="63" x14ac:dyDescent="0.25">
      <c r="A138" s="3"/>
      <c r="B138" s="112"/>
      <c r="C138" s="112"/>
      <c r="D138" s="4"/>
      <c r="E138" s="113"/>
      <c r="F138" s="113"/>
      <c r="G138" s="113"/>
      <c r="H138" s="4"/>
      <c r="I138" s="114"/>
      <c r="J138" s="114"/>
      <c r="K138" s="5"/>
      <c r="L138" s="41" t="s">
        <v>194</v>
      </c>
      <c r="M138" s="121">
        <v>657</v>
      </c>
      <c r="N138" s="59">
        <v>5</v>
      </c>
      <c r="O138" s="59">
        <v>3</v>
      </c>
      <c r="P138" s="92" t="s">
        <v>166</v>
      </c>
      <c r="Q138" s="61">
        <v>240</v>
      </c>
      <c r="R138" s="62">
        <v>140</v>
      </c>
      <c r="S138" s="7"/>
      <c r="T138" s="62">
        <v>0</v>
      </c>
      <c r="U138" s="63">
        <v>0</v>
      </c>
    </row>
    <row r="139" spans="1:21" ht="15.75" x14ac:dyDescent="0.25">
      <c r="A139" s="3"/>
      <c r="B139" s="112"/>
      <c r="C139" s="112"/>
      <c r="D139" s="4"/>
      <c r="E139" s="113"/>
      <c r="F139" s="113"/>
      <c r="G139" s="113"/>
      <c r="H139" s="4"/>
      <c r="I139" s="114"/>
      <c r="J139" s="114"/>
      <c r="K139" s="5"/>
      <c r="L139" s="53" t="s">
        <v>258</v>
      </c>
      <c r="M139" s="121">
        <v>657</v>
      </c>
      <c r="N139" s="54">
        <v>6</v>
      </c>
      <c r="O139" s="54">
        <v>0</v>
      </c>
      <c r="P139" s="173" t="s">
        <v>163</v>
      </c>
      <c r="Q139" s="61">
        <v>240</v>
      </c>
      <c r="R139" s="57">
        <f>R140</f>
        <v>2.7</v>
      </c>
      <c r="S139" s="18">
        <f t="shared" ref="S139:U141" si="71">S140</f>
        <v>0</v>
      </c>
      <c r="T139" s="57">
        <f t="shared" si="71"/>
        <v>2.7</v>
      </c>
      <c r="U139" s="58">
        <f t="shared" si="71"/>
        <v>2.702</v>
      </c>
    </row>
    <row r="140" spans="1:21" ht="47.25" x14ac:dyDescent="0.25">
      <c r="A140" s="3"/>
      <c r="B140" s="112"/>
      <c r="C140" s="112"/>
      <c r="D140" s="4"/>
      <c r="E140" s="113"/>
      <c r="F140" s="113"/>
      <c r="G140" s="113"/>
      <c r="H140" s="4"/>
      <c r="I140" s="114"/>
      <c r="J140" s="114"/>
      <c r="K140" s="5"/>
      <c r="L140" s="41" t="s">
        <v>189</v>
      </c>
      <c r="M140" s="121">
        <v>657</v>
      </c>
      <c r="N140" s="59">
        <v>6</v>
      </c>
      <c r="O140" s="59">
        <v>5</v>
      </c>
      <c r="P140" s="70" t="s">
        <v>154</v>
      </c>
      <c r="Q140" s="56">
        <v>0</v>
      </c>
      <c r="R140" s="62">
        <f>R141</f>
        <v>2.7</v>
      </c>
      <c r="S140" s="7"/>
      <c r="T140" s="62">
        <f t="shared" si="71"/>
        <v>2.7</v>
      </c>
      <c r="U140" s="63">
        <f t="shared" si="71"/>
        <v>2.702</v>
      </c>
    </row>
    <row r="141" spans="1:21" ht="110.25" x14ac:dyDescent="0.25">
      <c r="A141" s="3"/>
      <c r="B141" s="112"/>
      <c r="C141" s="112"/>
      <c r="D141" s="4"/>
      <c r="E141" s="113"/>
      <c r="F141" s="113"/>
      <c r="G141" s="113"/>
      <c r="H141" s="4"/>
      <c r="I141" s="114"/>
      <c r="J141" s="114"/>
      <c r="K141" s="5"/>
      <c r="L141" s="41" t="s">
        <v>259</v>
      </c>
      <c r="M141" s="121">
        <v>657</v>
      </c>
      <c r="N141" s="59">
        <v>6</v>
      </c>
      <c r="O141" s="59">
        <v>5</v>
      </c>
      <c r="P141" s="70" t="s">
        <v>270</v>
      </c>
      <c r="Q141" s="61">
        <v>0</v>
      </c>
      <c r="R141" s="62">
        <f>R142</f>
        <v>2.7</v>
      </c>
      <c r="S141" s="18">
        <f t="shared" ref="S141" si="72">S142</f>
        <v>0</v>
      </c>
      <c r="T141" s="62">
        <f t="shared" si="71"/>
        <v>2.7</v>
      </c>
      <c r="U141" s="63">
        <f t="shared" si="71"/>
        <v>2.702</v>
      </c>
    </row>
    <row r="142" spans="1:21" ht="31.5" x14ac:dyDescent="0.25">
      <c r="A142" s="3"/>
      <c r="B142" s="137">
        <v>8</v>
      </c>
      <c r="C142" s="137"/>
      <c r="D142" s="4">
        <v>804</v>
      </c>
      <c r="E142" s="135"/>
      <c r="F142" s="135"/>
      <c r="G142" s="135"/>
      <c r="H142" s="4" t="s">
        <v>24</v>
      </c>
      <c r="I142" s="136"/>
      <c r="J142" s="136"/>
      <c r="K142" s="5">
        <v>240</v>
      </c>
      <c r="L142" s="41" t="s">
        <v>19</v>
      </c>
      <c r="M142" s="121">
        <v>657</v>
      </c>
      <c r="N142" s="59">
        <v>6</v>
      </c>
      <c r="O142" s="59">
        <v>5</v>
      </c>
      <c r="P142" s="70" t="s">
        <v>270</v>
      </c>
      <c r="Q142" s="61">
        <v>0</v>
      </c>
      <c r="R142" s="62">
        <v>2.7</v>
      </c>
      <c r="S142" s="18">
        <f t="shared" ref="S142" si="73">S144</f>
        <v>0</v>
      </c>
      <c r="T142" s="62">
        <v>2.7</v>
      </c>
      <c r="U142" s="63">
        <v>2.702</v>
      </c>
    </row>
    <row r="143" spans="1:21" ht="15.75" x14ac:dyDescent="0.25">
      <c r="A143" s="3"/>
      <c r="B143" s="115"/>
      <c r="C143" s="112">
        <v>801</v>
      </c>
      <c r="D143" s="116">
        <v>801</v>
      </c>
      <c r="E143" s="132"/>
      <c r="F143" s="132"/>
      <c r="G143" s="132"/>
      <c r="H143" s="4" t="s">
        <v>89</v>
      </c>
      <c r="I143" s="133"/>
      <c r="J143" s="133"/>
      <c r="K143" s="5">
        <v>620</v>
      </c>
      <c r="L143" s="53" t="s">
        <v>88</v>
      </c>
      <c r="M143" s="121">
        <v>657</v>
      </c>
      <c r="N143" s="54">
        <v>8</v>
      </c>
      <c r="O143" s="54">
        <v>0</v>
      </c>
      <c r="P143" s="101" t="s">
        <v>163</v>
      </c>
      <c r="Q143" s="61">
        <v>0</v>
      </c>
      <c r="R143" s="57">
        <f t="shared" ref="R143" si="74">R144+R167</f>
        <v>106490.75699999998</v>
      </c>
      <c r="S143" s="18">
        <f t="shared" ref="S143:S144" si="75">S144</f>
        <v>0</v>
      </c>
      <c r="T143" s="57">
        <f t="shared" ref="T143:U143" si="76">T144+T167</f>
        <v>15509.161</v>
      </c>
      <c r="U143" s="58">
        <f t="shared" si="76"/>
        <v>15568.8</v>
      </c>
    </row>
    <row r="144" spans="1:21" ht="15.75" x14ac:dyDescent="0.25">
      <c r="A144" s="3"/>
      <c r="B144" s="134" t="s">
        <v>78</v>
      </c>
      <c r="C144" s="134"/>
      <c r="D144" s="4">
        <v>801</v>
      </c>
      <c r="E144" s="132"/>
      <c r="F144" s="132"/>
      <c r="G144" s="132"/>
      <c r="H144" s="4" t="s">
        <v>79</v>
      </c>
      <c r="I144" s="133"/>
      <c r="J144" s="133"/>
      <c r="K144" s="5">
        <v>620</v>
      </c>
      <c r="L144" s="41" t="s">
        <v>90</v>
      </c>
      <c r="M144" s="121">
        <v>657</v>
      </c>
      <c r="N144" s="59">
        <v>8</v>
      </c>
      <c r="O144" s="59">
        <v>1</v>
      </c>
      <c r="P144" s="70" t="s">
        <v>163</v>
      </c>
      <c r="Q144" s="61">
        <v>111</v>
      </c>
      <c r="R144" s="62">
        <f>R145+R154</f>
        <v>105589.36799999999</v>
      </c>
      <c r="S144" s="18">
        <f t="shared" si="75"/>
        <v>0</v>
      </c>
      <c r="T144" s="62">
        <f>T145</f>
        <v>14567.772000000001</v>
      </c>
      <c r="U144" s="63">
        <f t="shared" ref="U144" si="77">U145</f>
        <v>14627.411</v>
      </c>
    </row>
    <row r="145" spans="1:21" ht="63" x14ac:dyDescent="0.25">
      <c r="A145" s="3"/>
      <c r="B145" s="134" t="s">
        <v>79</v>
      </c>
      <c r="C145" s="134"/>
      <c r="D145" s="4">
        <v>801</v>
      </c>
      <c r="E145" s="132"/>
      <c r="F145" s="132"/>
      <c r="G145" s="132"/>
      <c r="H145" s="4" t="s">
        <v>79</v>
      </c>
      <c r="I145" s="133"/>
      <c r="J145" s="133"/>
      <c r="K145" s="5">
        <v>620</v>
      </c>
      <c r="L145" s="41" t="s">
        <v>195</v>
      </c>
      <c r="M145" s="121">
        <v>657</v>
      </c>
      <c r="N145" s="59">
        <v>8</v>
      </c>
      <c r="O145" s="59">
        <v>1</v>
      </c>
      <c r="P145" s="89" t="s">
        <v>149</v>
      </c>
      <c r="Q145" s="61">
        <v>112</v>
      </c>
      <c r="R145" s="62">
        <f>R146+R155+R161+R158</f>
        <v>15787.392</v>
      </c>
      <c r="S145" s="7"/>
      <c r="T145" s="62">
        <f>T146+T155+T161+T158</f>
        <v>14567.772000000001</v>
      </c>
      <c r="U145" s="63">
        <f>U146+U155+U161</f>
        <v>14627.411</v>
      </c>
    </row>
    <row r="146" spans="1:21" ht="78.75" x14ac:dyDescent="0.25">
      <c r="A146" s="3"/>
      <c r="B146" s="134">
        <v>600</v>
      </c>
      <c r="C146" s="134"/>
      <c r="D146" s="4">
        <v>801</v>
      </c>
      <c r="E146" s="132"/>
      <c r="F146" s="132"/>
      <c r="G146" s="132"/>
      <c r="H146" s="4" t="s">
        <v>79</v>
      </c>
      <c r="I146" s="133"/>
      <c r="J146" s="133"/>
      <c r="K146" s="5">
        <v>620</v>
      </c>
      <c r="L146" s="41" t="s">
        <v>196</v>
      </c>
      <c r="M146" s="121">
        <v>657</v>
      </c>
      <c r="N146" s="59">
        <v>8</v>
      </c>
      <c r="O146" s="59">
        <v>1</v>
      </c>
      <c r="P146" s="60" t="s">
        <v>150</v>
      </c>
      <c r="Q146" s="61">
        <v>119</v>
      </c>
      <c r="R146" s="62">
        <f>R147+R148+R150+R151+R149+R152</f>
        <v>10880.652</v>
      </c>
      <c r="S146" s="18">
        <f t="shared" ref="S146:S148" si="78">S147</f>
        <v>0</v>
      </c>
      <c r="T146" s="62">
        <f>T147+T148+T150+T151+T149+T152+T153</f>
        <v>11642.197</v>
      </c>
      <c r="U146" s="63">
        <f>U147+U148+U150+U151+U149+U152+U153</f>
        <v>11642.197</v>
      </c>
    </row>
    <row r="147" spans="1:21" ht="47.25" x14ac:dyDescent="0.25">
      <c r="A147" s="3"/>
      <c r="B147" s="115">
        <v>8</v>
      </c>
      <c r="C147" s="112">
        <v>801</v>
      </c>
      <c r="D147" s="112">
        <v>801</v>
      </c>
      <c r="E147" s="113" t="s">
        <v>78</v>
      </c>
      <c r="F147" s="113" t="s">
        <v>78</v>
      </c>
      <c r="G147" s="113" t="s">
        <v>79</v>
      </c>
      <c r="H147" s="112" t="s">
        <v>79</v>
      </c>
      <c r="I147" s="114"/>
      <c r="J147" s="114"/>
      <c r="K147" s="1">
        <v>620</v>
      </c>
      <c r="L147" s="47" t="s">
        <v>221</v>
      </c>
      <c r="M147" s="121">
        <v>657</v>
      </c>
      <c r="N147" s="59">
        <v>8</v>
      </c>
      <c r="O147" s="59">
        <v>1</v>
      </c>
      <c r="P147" s="60" t="s">
        <v>150</v>
      </c>
      <c r="Q147" s="61">
        <v>242</v>
      </c>
      <c r="R147" s="62">
        <v>6145.9979999999996</v>
      </c>
      <c r="S147" s="18">
        <f t="shared" si="78"/>
        <v>0</v>
      </c>
      <c r="T147" s="62">
        <v>6940.9979999999996</v>
      </c>
      <c r="U147" s="63">
        <v>6940.9979999999996</v>
      </c>
    </row>
    <row r="148" spans="1:21" ht="31.5" x14ac:dyDescent="0.25">
      <c r="A148" s="3"/>
      <c r="B148" s="134" t="s">
        <v>91</v>
      </c>
      <c r="C148" s="134"/>
      <c r="D148" s="4">
        <v>801</v>
      </c>
      <c r="E148" s="132"/>
      <c r="F148" s="132"/>
      <c r="G148" s="132"/>
      <c r="H148" s="4" t="s">
        <v>92</v>
      </c>
      <c r="I148" s="133"/>
      <c r="J148" s="133"/>
      <c r="K148" s="5">
        <v>620</v>
      </c>
      <c r="L148" s="41" t="s">
        <v>222</v>
      </c>
      <c r="M148" s="121">
        <v>657</v>
      </c>
      <c r="N148" s="59">
        <v>8</v>
      </c>
      <c r="O148" s="59">
        <v>1</v>
      </c>
      <c r="P148" s="60" t="s">
        <v>150</v>
      </c>
      <c r="Q148" s="61">
        <v>244</v>
      </c>
      <c r="R148" s="62">
        <v>10</v>
      </c>
      <c r="S148" s="18">
        <f t="shared" si="78"/>
        <v>0</v>
      </c>
      <c r="T148" s="62">
        <v>150</v>
      </c>
      <c r="U148" s="63">
        <v>150</v>
      </c>
    </row>
    <row r="149" spans="1:21" ht="63" x14ac:dyDescent="0.25">
      <c r="A149" s="3"/>
      <c r="B149" s="134" t="s">
        <v>93</v>
      </c>
      <c r="C149" s="134"/>
      <c r="D149" s="4">
        <v>801</v>
      </c>
      <c r="E149" s="132"/>
      <c r="F149" s="132"/>
      <c r="G149" s="132"/>
      <c r="H149" s="4" t="s">
        <v>94</v>
      </c>
      <c r="I149" s="133"/>
      <c r="J149" s="133"/>
      <c r="K149" s="5">
        <v>620</v>
      </c>
      <c r="L149" s="41" t="s">
        <v>223</v>
      </c>
      <c r="M149" s="121">
        <v>657</v>
      </c>
      <c r="N149" s="59">
        <v>8</v>
      </c>
      <c r="O149" s="59">
        <v>1</v>
      </c>
      <c r="P149" s="60" t="s">
        <v>150</v>
      </c>
      <c r="Q149" s="61">
        <v>851</v>
      </c>
      <c r="R149" s="62">
        <v>1822.4760000000001</v>
      </c>
      <c r="S149" s="7"/>
      <c r="T149" s="62">
        <v>2061.4760000000001</v>
      </c>
      <c r="U149" s="63">
        <v>2061.4760000000001</v>
      </c>
    </row>
    <row r="150" spans="1:21" ht="31.5" x14ac:dyDescent="0.25">
      <c r="A150" s="3"/>
      <c r="B150" s="134" t="s">
        <v>95</v>
      </c>
      <c r="C150" s="134"/>
      <c r="D150" s="4">
        <v>801</v>
      </c>
      <c r="E150" s="132"/>
      <c r="F150" s="132"/>
      <c r="G150" s="132"/>
      <c r="H150" s="4" t="s">
        <v>95</v>
      </c>
      <c r="I150" s="133"/>
      <c r="J150" s="133"/>
      <c r="K150" s="5">
        <v>620</v>
      </c>
      <c r="L150" s="41" t="s">
        <v>224</v>
      </c>
      <c r="M150" s="121">
        <v>657</v>
      </c>
      <c r="N150" s="59">
        <v>8</v>
      </c>
      <c r="O150" s="59">
        <v>1</v>
      </c>
      <c r="P150" s="60" t="s">
        <v>150</v>
      </c>
      <c r="Q150" s="61">
        <v>853</v>
      </c>
      <c r="R150" s="62">
        <v>147.833</v>
      </c>
      <c r="S150" s="39">
        <f t="shared" ref="S150" si="79">S151+S169</f>
        <v>5042.9599999999991</v>
      </c>
      <c r="T150" s="62">
        <v>209.833</v>
      </c>
      <c r="U150" s="63">
        <v>209.833</v>
      </c>
    </row>
    <row r="151" spans="1:21" ht="47.25" x14ac:dyDescent="0.25">
      <c r="A151" s="3"/>
      <c r="B151" s="134">
        <v>600</v>
      </c>
      <c r="C151" s="134"/>
      <c r="D151" s="4">
        <v>801</v>
      </c>
      <c r="E151" s="132"/>
      <c r="F151" s="132"/>
      <c r="G151" s="132"/>
      <c r="H151" s="4" t="s">
        <v>95</v>
      </c>
      <c r="I151" s="133"/>
      <c r="J151" s="133"/>
      <c r="K151" s="5">
        <v>620</v>
      </c>
      <c r="L151" s="41" t="s">
        <v>212</v>
      </c>
      <c r="M151" s="121">
        <v>657</v>
      </c>
      <c r="N151" s="59">
        <v>8</v>
      </c>
      <c r="O151" s="59">
        <v>1</v>
      </c>
      <c r="P151" s="60" t="s">
        <v>150</v>
      </c>
      <c r="Q151" s="61">
        <v>0</v>
      </c>
      <c r="R151" s="62">
        <v>2464.3449999999998</v>
      </c>
      <c r="S151" s="18">
        <f t="shared" ref="S151" si="80">S152</f>
        <v>4349.3899999999994</v>
      </c>
      <c r="T151" s="62">
        <v>1959.39</v>
      </c>
      <c r="U151" s="63">
        <v>1959.39</v>
      </c>
    </row>
    <row r="152" spans="1:21" ht="15.75" x14ac:dyDescent="0.25">
      <c r="A152" s="3"/>
      <c r="B152" s="115"/>
      <c r="C152" s="112">
        <v>802</v>
      </c>
      <c r="D152" s="116">
        <v>802</v>
      </c>
      <c r="E152" s="132"/>
      <c r="F152" s="132"/>
      <c r="G152" s="132"/>
      <c r="H152" s="4" t="s">
        <v>96</v>
      </c>
      <c r="I152" s="133"/>
      <c r="J152" s="133"/>
      <c r="K152" s="5">
        <v>620</v>
      </c>
      <c r="L152" s="48" t="s">
        <v>216</v>
      </c>
      <c r="M152" s="121">
        <v>657</v>
      </c>
      <c r="N152" s="59">
        <v>8</v>
      </c>
      <c r="O152" s="59">
        <v>1</v>
      </c>
      <c r="P152" s="60" t="s">
        <v>150</v>
      </c>
      <c r="Q152" s="61">
        <v>111</v>
      </c>
      <c r="R152" s="62">
        <v>290</v>
      </c>
      <c r="S152" s="18">
        <f t="shared" ref="S152" si="81">S153+S160+S164+S163</f>
        <v>4349.3899999999994</v>
      </c>
      <c r="T152" s="62">
        <v>320</v>
      </c>
      <c r="U152" s="63">
        <v>320</v>
      </c>
    </row>
    <row r="153" spans="1:21" ht="15.75" x14ac:dyDescent="0.25">
      <c r="A153" s="3"/>
      <c r="B153" s="134" t="s">
        <v>91</v>
      </c>
      <c r="C153" s="134"/>
      <c r="D153" s="4">
        <v>802</v>
      </c>
      <c r="E153" s="132"/>
      <c r="F153" s="132"/>
      <c r="G153" s="132"/>
      <c r="H153" s="4" t="s">
        <v>96</v>
      </c>
      <c r="I153" s="133"/>
      <c r="J153" s="133"/>
      <c r="K153" s="5">
        <v>620</v>
      </c>
      <c r="L153" s="48" t="s">
        <v>218</v>
      </c>
      <c r="M153" s="121">
        <v>657</v>
      </c>
      <c r="N153" s="59">
        <v>8</v>
      </c>
      <c r="O153" s="59">
        <v>1</v>
      </c>
      <c r="P153" s="60" t="s">
        <v>150</v>
      </c>
      <c r="Q153" s="61">
        <v>119</v>
      </c>
      <c r="R153" s="62">
        <v>0</v>
      </c>
      <c r="S153" s="31">
        <f t="shared" ref="S153" si="82">S154+S156+S158</f>
        <v>0</v>
      </c>
      <c r="T153" s="62">
        <v>0.5</v>
      </c>
      <c r="U153" s="63">
        <v>0.5</v>
      </c>
    </row>
    <row r="154" spans="1:21" ht="15.75" x14ac:dyDescent="0.25">
      <c r="A154" s="3"/>
      <c r="B154" s="134" t="s">
        <v>98</v>
      </c>
      <c r="C154" s="134"/>
      <c r="D154" s="4">
        <v>802</v>
      </c>
      <c r="E154" s="132"/>
      <c r="F154" s="132"/>
      <c r="G154" s="132"/>
      <c r="H154" s="4" t="s">
        <v>96</v>
      </c>
      <c r="I154" s="133"/>
      <c r="J154" s="133"/>
      <c r="K154" s="5">
        <v>620</v>
      </c>
      <c r="L154" s="48" t="s">
        <v>260</v>
      </c>
      <c r="M154" s="121">
        <v>657</v>
      </c>
      <c r="N154" s="59">
        <v>8</v>
      </c>
      <c r="O154" s="59">
        <v>1</v>
      </c>
      <c r="P154" s="60" t="s">
        <v>271</v>
      </c>
      <c r="Q154" s="61">
        <v>0</v>
      </c>
      <c r="R154" s="62">
        <v>89801.975999999995</v>
      </c>
      <c r="S154" s="18">
        <f t="shared" ref="S154" si="83">S155</f>
        <v>0</v>
      </c>
      <c r="T154" s="62">
        <v>0</v>
      </c>
      <c r="U154" s="63">
        <v>0</v>
      </c>
    </row>
    <row r="155" spans="1:21" ht="157.5" x14ac:dyDescent="0.25">
      <c r="A155" s="3"/>
      <c r="B155" s="134" t="s">
        <v>96</v>
      </c>
      <c r="C155" s="134"/>
      <c r="D155" s="4">
        <v>802</v>
      </c>
      <c r="E155" s="132"/>
      <c r="F155" s="132"/>
      <c r="G155" s="132"/>
      <c r="H155" s="4" t="s">
        <v>96</v>
      </c>
      <c r="I155" s="133"/>
      <c r="J155" s="133"/>
      <c r="K155" s="5">
        <v>620</v>
      </c>
      <c r="L155" s="41" t="s">
        <v>197</v>
      </c>
      <c r="M155" s="121">
        <v>657</v>
      </c>
      <c r="N155" s="59">
        <v>8</v>
      </c>
      <c r="O155" s="59">
        <v>1</v>
      </c>
      <c r="P155" s="60" t="s">
        <v>204</v>
      </c>
      <c r="Q155" s="61">
        <v>111</v>
      </c>
      <c r="R155" s="62">
        <f>R156+R157</f>
        <v>1034</v>
      </c>
      <c r="S155" s="7"/>
      <c r="T155" s="62">
        <f t="shared" ref="T155:U155" si="84">T156+T157</f>
        <v>0</v>
      </c>
      <c r="U155" s="63">
        <f t="shared" si="84"/>
        <v>0</v>
      </c>
    </row>
    <row r="156" spans="1:21" ht="47.25" x14ac:dyDescent="0.25">
      <c r="A156" s="3"/>
      <c r="B156" s="134">
        <v>600</v>
      </c>
      <c r="C156" s="134"/>
      <c r="D156" s="4">
        <v>802</v>
      </c>
      <c r="E156" s="132"/>
      <c r="F156" s="132"/>
      <c r="G156" s="132"/>
      <c r="H156" s="4" t="s">
        <v>96</v>
      </c>
      <c r="I156" s="133"/>
      <c r="J156" s="133"/>
      <c r="K156" s="5">
        <v>620</v>
      </c>
      <c r="L156" s="47" t="s">
        <v>221</v>
      </c>
      <c r="M156" s="121">
        <v>657</v>
      </c>
      <c r="N156" s="59">
        <v>8</v>
      </c>
      <c r="O156" s="59">
        <v>1</v>
      </c>
      <c r="P156" s="60" t="s">
        <v>204</v>
      </c>
      <c r="Q156" s="61">
        <v>119</v>
      </c>
      <c r="R156" s="62">
        <v>795</v>
      </c>
      <c r="S156" s="18">
        <f t="shared" ref="S156" si="85">S157</f>
        <v>0</v>
      </c>
      <c r="T156" s="62">
        <v>0</v>
      </c>
      <c r="U156" s="63">
        <v>0</v>
      </c>
    </row>
    <row r="157" spans="1:21" ht="63" x14ac:dyDescent="0.25">
      <c r="A157" s="3"/>
      <c r="B157" s="115">
        <v>8</v>
      </c>
      <c r="C157" s="112">
        <v>802</v>
      </c>
      <c r="D157" s="112">
        <v>802</v>
      </c>
      <c r="E157" s="113" t="s">
        <v>91</v>
      </c>
      <c r="F157" s="113" t="s">
        <v>98</v>
      </c>
      <c r="G157" s="113" t="s">
        <v>96</v>
      </c>
      <c r="H157" s="112" t="s">
        <v>96</v>
      </c>
      <c r="I157" s="114"/>
      <c r="J157" s="114"/>
      <c r="K157" s="1">
        <v>620</v>
      </c>
      <c r="L157" s="41" t="s">
        <v>223</v>
      </c>
      <c r="M157" s="121">
        <v>657</v>
      </c>
      <c r="N157" s="59">
        <v>8</v>
      </c>
      <c r="O157" s="59">
        <v>1</v>
      </c>
      <c r="P157" s="60" t="s">
        <v>204</v>
      </c>
      <c r="Q157" s="61">
        <v>0</v>
      </c>
      <c r="R157" s="62">
        <v>239</v>
      </c>
      <c r="S157" s="7"/>
      <c r="T157" s="62">
        <v>0</v>
      </c>
      <c r="U157" s="63">
        <v>0</v>
      </c>
    </row>
    <row r="158" spans="1:21" ht="157.5" x14ac:dyDescent="0.25">
      <c r="A158" s="3"/>
      <c r="B158" s="115"/>
      <c r="C158" s="112">
        <v>804</v>
      </c>
      <c r="D158" s="116">
        <v>804</v>
      </c>
      <c r="E158" s="147"/>
      <c r="F158" s="148"/>
      <c r="G158" s="149"/>
      <c r="H158" s="4" t="s">
        <v>24</v>
      </c>
      <c r="I158" s="150"/>
      <c r="J158" s="151"/>
      <c r="K158" s="5">
        <v>240</v>
      </c>
      <c r="L158" s="41" t="s">
        <v>198</v>
      </c>
      <c r="M158" s="121">
        <v>657</v>
      </c>
      <c r="N158" s="59">
        <v>8</v>
      </c>
      <c r="O158" s="59">
        <v>1</v>
      </c>
      <c r="P158" s="60" t="s">
        <v>205</v>
      </c>
      <c r="Q158" s="61">
        <v>111</v>
      </c>
      <c r="R158" s="62">
        <f>R159+R160</f>
        <v>1034</v>
      </c>
      <c r="S158" s="18">
        <f t="shared" ref="S158" si="86">S159</f>
        <v>0</v>
      </c>
      <c r="T158" s="62">
        <f>T159+T160</f>
        <v>0</v>
      </c>
      <c r="U158" s="63">
        <f>U159+U160</f>
        <v>0</v>
      </c>
    </row>
    <row r="159" spans="1:21" ht="47.25" x14ac:dyDescent="0.25">
      <c r="A159" s="3"/>
      <c r="B159" s="137">
        <v>10</v>
      </c>
      <c r="C159" s="137"/>
      <c r="D159" s="4">
        <v>1006</v>
      </c>
      <c r="E159" s="135"/>
      <c r="F159" s="135"/>
      <c r="G159" s="135"/>
      <c r="H159" s="4" t="s">
        <v>99</v>
      </c>
      <c r="I159" s="136"/>
      <c r="J159" s="136"/>
      <c r="K159" s="5">
        <v>240</v>
      </c>
      <c r="L159" s="47" t="s">
        <v>221</v>
      </c>
      <c r="M159" s="121">
        <v>657</v>
      </c>
      <c r="N159" s="59">
        <v>8</v>
      </c>
      <c r="O159" s="59">
        <v>1</v>
      </c>
      <c r="P159" s="60" t="s">
        <v>205</v>
      </c>
      <c r="Q159" s="61">
        <v>112</v>
      </c>
      <c r="R159" s="62">
        <v>795</v>
      </c>
      <c r="S159" s="7"/>
      <c r="T159" s="62">
        <v>0</v>
      </c>
      <c r="U159" s="63">
        <v>0</v>
      </c>
    </row>
    <row r="160" spans="1:21" ht="63" x14ac:dyDescent="0.25">
      <c r="A160" s="3"/>
      <c r="B160" s="115"/>
      <c r="C160" s="112">
        <v>1001</v>
      </c>
      <c r="D160" s="116">
        <v>1001</v>
      </c>
      <c r="E160" s="132"/>
      <c r="F160" s="132"/>
      <c r="G160" s="132"/>
      <c r="H160" s="4" t="s">
        <v>24</v>
      </c>
      <c r="I160" s="133"/>
      <c r="J160" s="133"/>
      <c r="K160" s="5">
        <v>320</v>
      </c>
      <c r="L160" s="41" t="s">
        <v>223</v>
      </c>
      <c r="M160" s="121">
        <v>657</v>
      </c>
      <c r="N160" s="59">
        <v>8</v>
      </c>
      <c r="O160" s="59">
        <v>1</v>
      </c>
      <c r="P160" s="60" t="s">
        <v>205</v>
      </c>
      <c r="Q160" s="61">
        <v>119</v>
      </c>
      <c r="R160" s="62">
        <v>239</v>
      </c>
      <c r="S160" s="18">
        <f t="shared" ref="S160:S161" si="87">S161</f>
        <v>1933.6</v>
      </c>
      <c r="T160" s="62">
        <v>0</v>
      </c>
      <c r="U160" s="63">
        <v>0</v>
      </c>
    </row>
    <row r="161" spans="1:21" ht="78.75" x14ac:dyDescent="0.25">
      <c r="A161" s="3"/>
      <c r="B161" s="134" t="s">
        <v>14</v>
      </c>
      <c r="C161" s="134"/>
      <c r="D161" s="4">
        <v>1001</v>
      </c>
      <c r="E161" s="132"/>
      <c r="F161" s="132"/>
      <c r="G161" s="132"/>
      <c r="H161" s="4" t="s">
        <v>24</v>
      </c>
      <c r="I161" s="133"/>
      <c r="J161" s="133"/>
      <c r="K161" s="5">
        <v>320</v>
      </c>
      <c r="L161" s="41" t="s">
        <v>199</v>
      </c>
      <c r="M161" s="121">
        <v>657</v>
      </c>
      <c r="N161" s="59">
        <v>8</v>
      </c>
      <c r="O161" s="59">
        <v>1</v>
      </c>
      <c r="P161" s="60" t="s">
        <v>206</v>
      </c>
      <c r="Q161" s="61">
        <v>242</v>
      </c>
      <c r="R161" s="62">
        <f>R162+R163+R164+R165+R166</f>
        <v>2838.74</v>
      </c>
      <c r="S161" s="18">
        <f t="shared" si="87"/>
        <v>1933.6</v>
      </c>
      <c r="T161" s="62">
        <f t="shared" ref="T161" si="88">T162+T163+T164+T165+T166</f>
        <v>2925.5749999999998</v>
      </c>
      <c r="U161" s="63">
        <f>U162+U163+U164+U165+U166</f>
        <v>2985.2139999999999</v>
      </c>
    </row>
    <row r="162" spans="1:21" ht="47.25" x14ac:dyDescent="0.25">
      <c r="A162" s="3"/>
      <c r="B162" s="134" t="s">
        <v>24</v>
      </c>
      <c r="C162" s="134"/>
      <c r="D162" s="4">
        <v>1001</v>
      </c>
      <c r="E162" s="132"/>
      <c r="F162" s="132"/>
      <c r="G162" s="132"/>
      <c r="H162" s="4" t="s">
        <v>24</v>
      </c>
      <c r="I162" s="133"/>
      <c r="J162" s="133"/>
      <c r="K162" s="5">
        <v>320</v>
      </c>
      <c r="L162" s="47" t="s">
        <v>221</v>
      </c>
      <c r="M162" s="121">
        <v>657</v>
      </c>
      <c r="N162" s="59">
        <v>8</v>
      </c>
      <c r="O162" s="59">
        <v>1</v>
      </c>
      <c r="P162" s="60" t="s">
        <v>206</v>
      </c>
      <c r="Q162" s="61">
        <v>244</v>
      </c>
      <c r="R162" s="62">
        <v>1656.021</v>
      </c>
      <c r="S162" s="18">
        <v>1933.6</v>
      </c>
      <c r="T162" s="62">
        <v>1656.021</v>
      </c>
      <c r="U162" s="63">
        <v>1656.021</v>
      </c>
    </row>
    <row r="163" spans="1:21" ht="31.5" x14ac:dyDescent="0.25">
      <c r="A163" s="3"/>
      <c r="B163" s="134">
        <v>300</v>
      </c>
      <c r="C163" s="134"/>
      <c r="D163" s="4">
        <v>1001</v>
      </c>
      <c r="E163" s="132"/>
      <c r="F163" s="132"/>
      <c r="G163" s="132"/>
      <c r="H163" s="4" t="s">
        <v>24</v>
      </c>
      <c r="I163" s="133"/>
      <c r="J163" s="133"/>
      <c r="K163" s="5">
        <v>320</v>
      </c>
      <c r="L163" s="41" t="s">
        <v>222</v>
      </c>
      <c r="M163" s="121">
        <v>657</v>
      </c>
      <c r="N163" s="59">
        <v>8</v>
      </c>
      <c r="O163" s="59">
        <v>1</v>
      </c>
      <c r="P163" s="60" t="s">
        <v>206</v>
      </c>
      <c r="Q163" s="61">
        <v>0</v>
      </c>
      <c r="R163" s="62">
        <v>10</v>
      </c>
      <c r="S163" s="18">
        <v>82.4</v>
      </c>
      <c r="T163" s="62">
        <v>0</v>
      </c>
      <c r="U163" s="63">
        <v>0</v>
      </c>
    </row>
    <row r="164" spans="1:21" ht="63" x14ac:dyDescent="0.25">
      <c r="A164" s="3"/>
      <c r="B164" s="115">
        <v>10</v>
      </c>
      <c r="C164" s="112">
        <v>1001</v>
      </c>
      <c r="D164" s="112">
        <v>1001</v>
      </c>
      <c r="E164" s="113" t="s">
        <v>14</v>
      </c>
      <c r="F164" s="113" t="s">
        <v>14</v>
      </c>
      <c r="G164" s="113" t="s">
        <v>24</v>
      </c>
      <c r="H164" s="112" t="s">
        <v>24</v>
      </c>
      <c r="I164" s="114"/>
      <c r="J164" s="114"/>
      <c r="K164" s="1">
        <v>320</v>
      </c>
      <c r="L164" s="41" t="s">
        <v>223</v>
      </c>
      <c r="M164" s="121">
        <v>657</v>
      </c>
      <c r="N164" s="59">
        <v>8</v>
      </c>
      <c r="O164" s="59">
        <v>1</v>
      </c>
      <c r="P164" s="60" t="s">
        <v>206</v>
      </c>
      <c r="Q164" s="61">
        <v>0</v>
      </c>
      <c r="R164" s="62">
        <v>491.83800000000002</v>
      </c>
      <c r="S164" s="18">
        <f t="shared" ref="S164" si="89">S165+S167</f>
        <v>2333.39</v>
      </c>
      <c r="T164" s="62">
        <v>491.83800000000002</v>
      </c>
      <c r="U164" s="63">
        <v>491.83800000000002</v>
      </c>
    </row>
    <row r="165" spans="1:21" ht="31.5" x14ac:dyDescent="0.25">
      <c r="A165" s="3"/>
      <c r="B165" s="137">
        <v>11</v>
      </c>
      <c r="C165" s="137"/>
      <c r="D165" s="4">
        <v>1105</v>
      </c>
      <c r="E165" s="135"/>
      <c r="F165" s="135"/>
      <c r="G165" s="135"/>
      <c r="H165" s="4" t="s">
        <v>24</v>
      </c>
      <c r="I165" s="136"/>
      <c r="J165" s="136"/>
      <c r="K165" s="5">
        <v>240</v>
      </c>
      <c r="L165" s="41" t="s">
        <v>224</v>
      </c>
      <c r="M165" s="121">
        <v>657</v>
      </c>
      <c r="N165" s="59">
        <v>8</v>
      </c>
      <c r="O165" s="59">
        <v>1</v>
      </c>
      <c r="P165" s="60" t="s">
        <v>206</v>
      </c>
      <c r="Q165" s="61">
        <v>0</v>
      </c>
      <c r="R165" s="62">
        <v>67</v>
      </c>
      <c r="S165" s="18">
        <f t="shared" ref="S165" si="90">S166</f>
        <v>2333.39</v>
      </c>
      <c r="T165" s="62">
        <v>168</v>
      </c>
      <c r="U165" s="63">
        <v>168</v>
      </c>
    </row>
    <row r="166" spans="1:21" ht="47.25" x14ac:dyDescent="0.25">
      <c r="A166" s="3"/>
      <c r="B166" s="115"/>
      <c r="C166" s="112">
        <v>1105</v>
      </c>
      <c r="D166" s="116">
        <v>1105</v>
      </c>
      <c r="E166" s="132"/>
      <c r="F166" s="132"/>
      <c r="G166" s="132"/>
      <c r="H166" s="4" t="s">
        <v>24</v>
      </c>
      <c r="I166" s="133"/>
      <c r="J166" s="133"/>
      <c r="K166" s="5">
        <v>240</v>
      </c>
      <c r="L166" s="41" t="s">
        <v>212</v>
      </c>
      <c r="M166" s="121">
        <v>657</v>
      </c>
      <c r="N166" s="59">
        <v>8</v>
      </c>
      <c r="O166" s="59">
        <v>1</v>
      </c>
      <c r="P166" s="60" t="s">
        <v>206</v>
      </c>
      <c r="Q166" s="61">
        <v>111</v>
      </c>
      <c r="R166" s="62">
        <v>613.88099999999997</v>
      </c>
      <c r="S166" s="18">
        <v>2333.39</v>
      </c>
      <c r="T166" s="62">
        <v>609.71600000000001</v>
      </c>
      <c r="U166" s="63">
        <v>669.35500000000002</v>
      </c>
    </row>
    <row r="167" spans="1:21" ht="15.75" x14ac:dyDescent="0.25">
      <c r="A167" s="3"/>
      <c r="B167" s="134" t="s">
        <v>14</v>
      </c>
      <c r="C167" s="134"/>
      <c r="D167" s="4">
        <v>1105</v>
      </c>
      <c r="E167" s="132"/>
      <c r="F167" s="132"/>
      <c r="G167" s="132"/>
      <c r="H167" s="4" t="s">
        <v>24</v>
      </c>
      <c r="I167" s="133"/>
      <c r="J167" s="133"/>
      <c r="K167" s="5">
        <v>240</v>
      </c>
      <c r="L167" s="44" t="s">
        <v>97</v>
      </c>
      <c r="M167" s="121">
        <v>657</v>
      </c>
      <c r="N167" s="59">
        <v>8</v>
      </c>
      <c r="O167" s="59">
        <v>2</v>
      </c>
      <c r="P167" s="70" t="s">
        <v>163</v>
      </c>
      <c r="Q167" s="61">
        <v>112</v>
      </c>
      <c r="R167" s="62">
        <f>R168</f>
        <v>901.38900000000001</v>
      </c>
      <c r="S167" s="18">
        <f t="shared" ref="S167" si="91">S168</f>
        <v>0</v>
      </c>
      <c r="T167" s="62">
        <f>T168</f>
        <v>941.38900000000001</v>
      </c>
      <c r="U167" s="63">
        <f>U168</f>
        <v>941.38900000000001</v>
      </c>
    </row>
    <row r="168" spans="1:21" ht="63" x14ac:dyDescent="0.25">
      <c r="A168" s="3"/>
      <c r="B168" s="134" t="s">
        <v>24</v>
      </c>
      <c r="C168" s="134"/>
      <c r="D168" s="4">
        <v>1105</v>
      </c>
      <c r="E168" s="132"/>
      <c r="F168" s="132"/>
      <c r="G168" s="132"/>
      <c r="H168" s="4" t="s">
        <v>24</v>
      </c>
      <c r="I168" s="133"/>
      <c r="J168" s="133"/>
      <c r="K168" s="5">
        <v>240</v>
      </c>
      <c r="L168" s="41" t="s">
        <v>195</v>
      </c>
      <c r="M168" s="121">
        <v>657</v>
      </c>
      <c r="N168" s="59">
        <v>8</v>
      </c>
      <c r="O168" s="59">
        <v>2</v>
      </c>
      <c r="P168" s="89" t="s">
        <v>149</v>
      </c>
      <c r="Q168" s="61">
        <v>119</v>
      </c>
      <c r="R168" s="62">
        <f>R169</f>
        <v>901.38900000000001</v>
      </c>
      <c r="S168" s="7"/>
      <c r="T168" s="62">
        <f t="shared" ref="T168:U168" si="92">T169</f>
        <v>941.38900000000001</v>
      </c>
      <c r="U168" s="63">
        <f t="shared" si="92"/>
        <v>941.38900000000001</v>
      </c>
    </row>
    <row r="169" spans="1:21" ht="78.75" x14ac:dyDescent="0.25">
      <c r="A169" s="3"/>
      <c r="B169" s="134">
        <v>100</v>
      </c>
      <c r="C169" s="134"/>
      <c r="D169" s="4">
        <v>1105</v>
      </c>
      <c r="E169" s="132"/>
      <c r="F169" s="132"/>
      <c r="G169" s="132"/>
      <c r="H169" s="4" t="s">
        <v>24</v>
      </c>
      <c r="I169" s="133"/>
      <c r="J169" s="133"/>
      <c r="K169" s="5">
        <v>120</v>
      </c>
      <c r="L169" s="41" t="s">
        <v>196</v>
      </c>
      <c r="M169" s="121">
        <v>657</v>
      </c>
      <c r="N169" s="59">
        <v>8</v>
      </c>
      <c r="O169" s="59">
        <v>2</v>
      </c>
      <c r="P169" s="60" t="s">
        <v>150</v>
      </c>
      <c r="Q169" s="56">
        <v>0</v>
      </c>
      <c r="R169" s="62">
        <f>R170+R171+R172</f>
        <v>901.38900000000001</v>
      </c>
      <c r="S169" s="18">
        <f t="shared" ref="S169:S172" si="93">S170</f>
        <v>693.57</v>
      </c>
      <c r="T169" s="62">
        <f t="shared" ref="T169:U169" si="94">T170+T171+T172</f>
        <v>941.38900000000001</v>
      </c>
      <c r="U169" s="63">
        <f t="shared" si="94"/>
        <v>941.38900000000001</v>
      </c>
    </row>
    <row r="170" spans="1:21" ht="47.25" x14ac:dyDescent="0.25">
      <c r="A170" s="3"/>
      <c r="B170" s="115">
        <v>11</v>
      </c>
      <c r="C170" s="112">
        <v>1105</v>
      </c>
      <c r="D170" s="112">
        <v>1105</v>
      </c>
      <c r="E170" s="113" t="s">
        <v>14</v>
      </c>
      <c r="F170" s="113" t="s">
        <v>14</v>
      </c>
      <c r="G170" s="113" t="s">
        <v>24</v>
      </c>
      <c r="H170" s="112" t="s">
        <v>24</v>
      </c>
      <c r="I170" s="114"/>
      <c r="J170" s="114"/>
      <c r="K170" s="1">
        <v>120</v>
      </c>
      <c r="L170" s="47" t="s">
        <v>221</v>
      </c>
      <c r="M170" s="121">
        <v>657</v>
      </c>
      <c r="N170" s="59">
        <v>8</v>
      </c>
      <c r="O170" s="59">
        <v>2</v>
      </c>
      <c r="P170" s="60" t="s">
        <v>150</v>
      </c>
      <c r="Q170" s="61">
        <v>0</v>
      </c>
      <c r="R170" s="62">
        <v>694.98</v>
      </c>
      <c r="S170" s="18">
        <f t="shared" si="93"/>
        <v>693.57</v>
      </c>
      <c r="T170" s="62">
        <v>694.98</v>
      </c>
      <c r="U170" s="63">
        <v>694.98</v>
      </c>
    </row>
    <row r="171" spans="1:21" ht="31.5" x14ac:dyDescent="0.25">
      <c r="A171" s="3"/>
      <c r="B171" s="134">
        <v>200</v>
      </c>
      <c r="C171" s="134"/>
      <c r="D171" s="4">
        <v>1105</v>
      </c>
      <c r="E171" s="132"/>
      <c r="F171" s="132"/>
      <c r="G171" s="132"/>
      <c r="H171" s="4" t="s">
        <v>24</v>
      </c>
      <c r="I171" s="133"/>
      <c r="J171" s="133"/>
      <c r="K171" s="5">
        <v>240</v>
      </c>
      <c r="L171" s="41" t="s">
        <v>222</v>
      </c>
      <c r="M171" s="121">
        <v>657</v>
      </c>
      <c r="N171" s="59">
        <v>8</v>
      </c>
      <c r="O171" s="59">
        <v>2</v>
      </c>
      <c r="P171" s="60" t="s">
        <v>150</v>
      </c>
      <c r="Q171" s="61">
        <v>0</v>
      </c>
      <c r="R171" s="62">
        <v>0</v>
      </c>
      <c r="S171" s="18">
        <f t="shared" si="93"/>
        <v>693.57</v>
      </c>
      <c r="T171" s="62">
        <v>40</v>
      </c>
      <c r="U171" s="63">
        <v>40</v>
      </c>
    </row>
    <row r="172" spans="1:21" ht="63" x14ac:dyDescent="0.25">
      <c r="A172" s="3"/>
      <c r="B172" s="115">
        <v>11</v>
      </c>
      <c r="C172" s="112">
        <v>1105</v>
      </c>
      <c r="D172" s="112">
        <v>1105</v>
      </c>
      <c r="E172" s="113" t="s">
        <v>14</v>
      </c>
      <c r="F172" s="113" t="s">
        <v>14</v>
      </c>
      <c r="G172" s="113" t="s">
        <v>24</v>
      </c>
      <c r="H172" s="112" t="s">
        <v>24</v>
      </c>
      <c r="I172" s="114"/>
      <c r="J172" s="114"/>
      <c r="K172" s="1">
        <v>240</v>
      </c>
      <c r="L172" s="41" t="s">
        <v>223</v>
      </c>
      <c r="M172" s="121">
        <v>657</v>
      </c>
      <c r="N172" s="59">
        <v>8</v>
      </c>
      <c r="O172" s="59">
        <v>2</v>
      </c>
      <c r="P172" s="60" t="s">
        <v>150</v>
      </c>
      <c r="Q172" s="67">
        <v>0</v>
      </c>
      <c r="R172" s="62">
        <v>206.40899999999999</v>
      </c>
      <c r="S172" s="18">
        <f t="shared" si="93"/>
        <v>693.57</v>
      </c>
      <c r="T172" s="62">
        <v>206.40899999999999</v>
      </c>
      <c r="U172" s="63">
        <v>206.40899999999999</v>
      </c>
    </row>
    <row r="173" spans="1:21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9"/>
      <c r="L173" s="53" t="s">
        <v>100</v>
      </c>
      <c r="M173" s="121">
        <v>657</v>
      </c>
      <c r="N173" s="54">
        <v>10</v>
      </c>
      <c r="O173" s="54">
        <v>0</v>
      </c>
      <c r="P173" s="101" t="s">
        <v>163</v>
      </c>
      <c r="Q173" s="72">
        <v>321</v>
      </c>
      <c r="R173" s="57">
        <f>R174</f>
        <v>716.13699999999994</v>
      </c>
      <c r="S173" s="18">
        <v>693.57</v>
      </c>
      <c r="T173" s="57">
        <f t="shared" ref="T173:U175" si="95">T174</f>
        <v>716.13699999999994</v>
      </c>
      <c r="U173" s="58">
        <f t="shared" si="95"/>
        <v>716.13699999999994</v>
      </c>
    </row>
    <row r="174" spans="1:21" ht="15.75" x14ac:dyDescent="0.25">
      <c r="L174" s="44" t="s">
        <v>101</v>
      </c>
      <c r="M174" s="121">
        <v>657</v>
      </c>
      <c r="N174" s="59">
        <v>10</v>
      </c>
      <c r="O174" s="59">
        <v>1</v>
      </c>
      <c r="P174" s="70" t="s">
        <v>163</v>
      </c>
      <c r="Q174" s="56">
        <v>0</v>
      </c>
      <c r="R174" s="62">
        <f>R175</f>
        <v>716.13699999999994</v>
      </c>
      <c r="S174" s="6" t="e">
        <f t="shared" ref="S174:S176" si="96">S175</f>
        <v>#REF!</v>
      </c>
      <c r="T174" s="62">
        <f t="shared" si="95"/>
        <v>716.13699999999994</v>
      </c>
      <c r="U174" s="63">
        <f t="shared" si="95"/>
        <v>716.13699999999994</v>
      </c>
    </row>
    <row r="175" spans="1:21" ht="47.25" x14ac:dyDescent="0.25">
      <c r="L175" s="44" t="s">
        <v>171</v>
      </c>
      <c r="M175" s="121">
        <v>657</v>
      </c>
      <c r="N175" s="59">
        <v>10</v>
      </c>
      <c r="O175" s="59">
        <v>1</v>
      </c>
      <c r="P175" s="60" t="s">
        <v>116</v>
      </c>
      <c r="Q175" s="61">
        <v>0</v>
      </c>
      <c r="R175" s="62">
        <f>R176</f>
        <v>716.13699999999994</v>
      </c>
      <c r="S175" s="18" t="e">
        <f t="shared" si="96"/>
        <v>#REF!</v>
      </c>
      <c r="T175" s="62">
        <f t="shared" si="95"/>
        <v>716.13699999999994</v>
      </c>
      <c r="U175" s="63">
        <f t="shared" si="95"/>
        <v>716.13699999999994</v>
      </c>
    </row>
    <row r="176" spans="1:21" ht="94.5" x14ac:dyDescent="0.25">
      <c r="L176" s="43" t="s">
        <v>173</v>
      </c>
      <c r="M176" s="121">
        <v>657</v>
      </c>
      <c r="N176" s="66">
        <v>10</v>
      </c>
      <c r="O176" s="66">
        <v>1</v>
      </c>
      <c r="P176" s="122" t="s">
        <v>118</v>
      </c>
      <c r="Q176" s="61">
        <v>0</v>
      </c>
      <c r="R176" s="62">
        <f>R177</f>
        <v>716.13699999999994</v>
      </c>
      <c r="S176" s="18" t="e">
        <f t="shared" si="96"/>
        <v>#REF!</v>
      </c>
      <c r="T176" s="62">
        <f>T177</f>
        <v>716.13699999999994</v>
      </c>
      <c r="U176" s="63">
        <f>U177</f>
        <v>716.13699999999994</v>
      </c>
    </row>
    <row r="177" spans="12:21" ht="47.25" x14ac:dyDescent="0.25">
      <c r="L177" s="64" t="s">
        <v>235</v>
      </c>
      <c r="M177" s="121">
        <v>657</v>
      </c>
      <c r="N177" s="102">
        <v>10</v>
      </c>
      <c r="O177" s="74">
        <v>1</v>
      </c>
      <c r="P177" s="70" t="s">
        <v>118</v>
      </c>
      <c r="Q177" s="79">
        <v>0</v>
      </c>
      <c r="R177" s="68">
        <v>716.13699999999994</v>
      </c>
      <c r="S177" s="18" t="e">
        <f>#REF!+#REF!</f>
        <v>#REF!</v>
      </c>
      <c r="T177" s="68">
        <v>716.13699999999994</v>
      </c>
      <c r="U177" s="63">
        <v>716.13699999999994</v>
      </c>
    </row>
    <row r="178" spans="12:21" ht="15.75" x14ac:dyDescent="0.25">
      <c r="L178" s="53" t="s">
        <v>102</v>
      </c>
      <c r="M178" s="121">
        <v>657</v>
      </c>
      <c r="N178" s="54">
        <v>11</v>
      </c>
      <c r="O178" s="54">
        <v>0</v>
      </c>
      <c r="P178" s="101" t="s">
        <v>163</v>
      </c>
      <c r="Q178" s="79">
        <v>111</v>
      </c>
      <c r="R178" s="57">
        <f>R179</f>
        <v>5878.5830000000005</v>
      </c>
      <c r="S178" s="10" t="e">
        <f t="shared" ref="S178" ca="1" si="97">S17+S70+S78+S109+S134+S150+S174</f>
        <v>#REF!</v>
      </c>
      <c r="T178" s="57">
        <f t="shared" ref="T178:U180" si="98">T179</f>
        <v>5294.3620000000001</v>
      </c>
      <c r="U178" s="58">
        <f t="shared" si="98"/>
        <v>5316.42</v>
      </c>
    </row>
    <row r="179" spans="12:21" ht="15.75" x14ac:dyDescent="0.25">
      <c r="L179" s="44" t="s">
        <v>103</v>
      </c>
      <c r="M179" s="121">
        <v>657</v>
      </c>
      <c r="N179" s="59">
        <v>11</v>
      </c>
      <c r="O179" s="59">
        <v>1</v>
      </c>
      <c r="P179" s="70" t="s">
        <v>163</v>
      </c>
      <c r="Q179" s="79">
        <v>112</v>
      </c>
      <c r="R179" s="62">
        <f>R180</f>
        <v>5878.5830000000005</v>
      </c>
      <c r="T179" s="62">
        <f t="shared" si="98"/>
        <v>5294.3620000000001</v>
      </c>
      <c r="U179" s="63">
        <f t="shared" si="98"/>
        <v>5316.42</v>
      </c>
    </row>
    <row r="180" spans="12:21" ht="63" x14ac:dyDescent="0.25">
      <c r="L180" s="44" t="s">
        <v>236</v>
      </c>
      <c r="M180" s="121">
        <v>657</v>
      </c>
      <c r="N180" s="59">
        <v>11</v>
      </c>
      <c r="O180" s="59">
        <v>1</v>
      </c>
      <c r="P180" s="60" t="s">
        <v>151</v>
      </c>
      <c r="Q180" s="79">
        <v>119</v>
      </c>
      <c r="R180" s="62">
        <f>R181</f>
        <v>5878.5830000000005</v>
      </c>
      <c r="T180" s="62">
        <f t="shared" si="98"/>
        <v>5294.3620000000001</v>
      </c>
      <c r="U180" s="63">
        <f t="shared" si="98"/>
        <v>5316.42</v>
      </c>
    </row>
    <row r="181" spans="12:21" ht="78.75" x14ac:dyDescent="0.25">
      <c r="L181" s="41" t="s">
        <v>237</v>
      </c>
      <c r="M181" s="121">
        <v>657</v>
      </c>
      <c r="N181" s="59">
        <v>11</v>
      </c>
      <c r="O181" s="59">
        <v>1</v>
      </c>
      <c r="P181" s="70" t="s">
        <v>152</v>
      </c>
      <c r="Q181" s="71">
        <v>244</v>
      </c>
      <c r="R181" s="62">
        <f>R182+R183+R185+R184</f>
        <v>5878.5830000000005</v>
      </c>
      <c r="T181" s="62">
        <f t="shared" ref="T181:U181" si="99">T182+T183+T185+T184</f>
        <v>5294.3620000000001</v>
      </c>
      <c r="U181" s="63">
        <f t="shared" si="99"/>
        <v>5316.42</v>
      </c>
    </row>
    <row r="182" spans="12:21" ht="47.25" x14ac:dyDescent="0.25">
      <c r="L182" s="47" t="s">
        <v>221</v>
      </c>
      <c r="M182" s="121">
        <v>657</v>
      </c>
      <c r="N182" s="59">
        <v>11</v>
      </c>
      <c r="O182" s="59">
        <v>1</v>
      </c>
      <c r="P182" s="70" t="s">
        <v>152</v>
      </c>
      <c r="Q182" s="71"/>
      <c r="R182" s="62">
        <v>4342.576</v>
      </c>
      <c r="T182" s="62">
        <v>3897.7060000000001</v>
      </c>
      <c r="U182" s="63">
        <v>3897.7060000000001</v>
      </c>
    </row>
    <row r="183" spans="12:21" ht="31.5" x14ac:dyDescent="0.25">
      <c r="L183" s="41" t="s">
        <v>222</v>
      </c>
      <c r="M183" s="121">
        <v>657</v>
      </c>
      <c r="N183" s="59">
        <v>11</v>
      </c>
      <c r="O183" s="59">
        <v>1</v>
      </c>
      <c r="P183" s="70" t="s">
        <v>152</v>
      </c>
      <c r="Q183" s="71"/>
      <c r="R183" s="62">
        <v>10</v>
      </c>
      <c r="T183" s="62">
        <v>10</v>
      </c>
      <c r="U183" s="63">
        <v>10</v>
      </c>
    </row>
    <row r="184" spans="12:21" ht="63" x14ac:dyDescent="0.25">
      <c r="L184" s="41" t="s">
        <v>223</v>
      </c>
      <c r="M184" s="121">
        <v>657</v>
      </c>
      <c r="N184" s="59">
        <v>11</v>
      </c>
      <c r="O184" s="59">
        <v>1</v>
      </c>
      <c r="P184" s="70" t="s">
        <v>152</v>
      </c>
      <c r="Q184" s="71"/>
      <c r="R184" s="62">
        <v>1311.4570000000001</v>
      </c>
      <c r="T184" s="62">
        <v>1177.106</v>
      </c>
      <c r="U184" s="63">
        <v>1177.106</v>
      </c>
    </row>
    <row r="185" spans="12:21" ht="47.25" x14ac:dyDescent="0.25">
      <c r="L185" s="41" t="s">
        <v>212</v>
      </c>
      <c r="M185" s="121">
        <v>657</v>
      </c>
      <c r="N185" s="66">
        <v>11</v>
      </c>
      <c r="O185" s="66">
        <v>1</v>
      </c>
      <c r="P185" s="70" t="s">
        <v>152</v>
      </c>
      <c r="Q185" s="71"/>
      <c r="R185" s="68">
        <v>214.55</v>
      </c>
      <c r="T185" s="68">
        <v>209.55</v>
      </c>
      <c r="U185" s="63">
        <v>231.608</v>
      </c>
    </row>
    <row r="186" spans="12:21" ht="15.75" x14ac:dyDescent="0.25">
      <c r="L186" s="49" t="s">
        <v>160</v>
      </c>
      <c r="M186" s="50"/>
      <c r="N186" s="50"/>
      <c r="O186" s="50"/>
      <c r="P186" s="50"/>
      <c r="Q186" s="51"/>
      <c r="R186" s="52">
        <f>R17+R70+R78+R97+R121+R139+R143+R173+R178</f>
        <v>185623.78899999996</v>
      </c>
      <c r="S186" s="52">
        <f t="shared" ref="S186:U186" ca="1" si="100">S17+S70+S78+S97+S121+S139+S143+S173+S178</f>
        <v>185623.78899999996</v>
      </c>
      <c r="T186" s="52">
        <f t="shared" si="100"/>
        <v>69429.381999999998</v>
      </c>
      <c r="U186" s="52">
        <f t="shared" si="100"/>
        <v>68526.690999999992</v>
      </c>
    </row>
  </sheetData>
  <mergeCells count="302">
    <mergeCell ref="B169:C169"/>
    <mergeCell ref="E169:G169"/>
    <mergeCell ref="I169:J169"/>
    <mergeCell ref="B171:C171"/>
    <mergeCell ref="E171:G171"/>
    <mergeCell ref="I171:J171"/>
    <mergeCell ref="E166:G166"/>
    <mergeCell ref="I166:J166"/>
    <mergeCell ref="B167:C167"/>
    <mergeCell ref="E167:G167"/>
    <mergeCell ref="I167:J167"/>
    <mergeCell ref="B168:C168"/>
    <mergeCell ref="E168:G168"/>
    <mergeCell ref="I168:J168"/>
    <mergeCell ref="B163:C163"/>
    <mergeCell ref="E163:G163"/>
    <mergeCell ref="I163:J163"/>
    <mergeCell ref="B165:C165"/>
    <mergeCell ref="E165:G165"/>
    <mergeCell ref="I165:J165"/>
    <mergeCell ref="E160:G160"/>
    <mergeCell ref="I160:J160"/>
    <mergeCell ref="B161:C161"/>
    <mergeCell ref="E161:G161"/>
    <mergeCell ref="I161:J161"/>
    <mergeCell ref="B162:C162"/>
    <mergeCell ref="E162:G162"/>
    <mergeCell ref="I162:J162"/>
    <mergeCell ref="B156:C156"/>
    <mergeCell ref="E156:G156"/>
    <mergeCell ref="I156:J156"/>
    <mergeCell ref="E158:G158"/>
    <mergeCell ref="I158:J158"/>
    <mergeCell ref="B159:C159"/>
    <mergeCell ref="E159:G159"/>
    <mergeCell ref="I159:J159"/>
    <mergeCell ref="B154:C154"/>
    <mergeCell ref="E154:G154"/>
    <mergeCell ref="I154:J154"/>
    <mergeCell ref="B155:C155"/>
    <mergeCell ref="E155:G155"/>
    <mergeCell ref="I155:J155"/>
    <mergeCell ref="B151:C151"/>
    <mergeCell ref="E151:G151"/>
    <mergeCell ref="I151:J151"/>
    <mergeCell ref="E152:G152"/>
    <mergeCell ref="I152:J152"/>
    <mergeCell ref="B153:C153"/>
    <mergeCell ref="E153:G153"/>
    <mergeCell ref="I153:J153"/>
    <mergeCell ref="B149:C149"/>
    <mergeCell ref="E149:G149"/>
    <mergeCell ref="I149:J149"/>
    <mergeCell ref="B150:C150"/>
    <mergeCell ref="E150:G150"/>
    <mergeCell ref="I150:J150"/>
    <mergeCell ref="B146:C146"/>
    <mergeCell ref="E146:G146"/>
    <mergeCell ref="I146:J146"/>
    <mergeCell ref="B148:C148"/>
    <mergeCell ref="E148:G148"/>
    <mergeCell ref="I148:J148"/>
    <mergeCell ref="E143:G143"/>
    <mergeCell ref="I143:J143"/>
    <mergeCell ref="B144:C144"/>
    <mergeCell ref="E144:G144"/>
    <mergeCell ref="I144:J144"/>
    <mergeCell ref="B145:C145"/>
    <mergeCell ref="E145:G145"/>
    <mergeCell ref="I145:J145"/>
    <mergeCell ref="B137:C137"/>
    <mergeCell ref="E137:G137"/>
    <mergeCell ref="I137:J137"/>
    <mergeCell ref="B142:C142"/>
    <mergeCell ref="E142:G142"/>
    <mergeCell ref="I142:J142"/>
    <mergeCell ref="B134:C134"/>
    <mergeCell ref="E134:G134"/>
    <mergeCell ref="I134:J134"/>
    <mergeCell ref="B135:C135"/>
    <mergeCell ref="E135:G135"/>
    <mergeCell ref="I135:J135"/>
    <mergeCell ref="E131:G131"/>
    <mergeCell ref="I131:J131"/>
    <mergeCell ref="B132:C132"/>
    <mergeCell ref="E132:G132"/>
    <mergeCell ref="I132:J132"/>
    <mergeCell ref="B133:C133"/>
    <mergeCell ref="E133:G133"/>
    <mergeCell ref="I133:J133"/>
    <mergeCell ref="B129:C129"/>
    <mergeCell ref="E129:G129"/>
    <mergeCell ref="I129:J129"/>
    <mergeCell ref="B130:C130"/>
    <mergeCell ref="E130:G130"/>
    <mergeCell ref="I130:J130"/>
    <mergeCell ref="E125:G125"/>
    <mergeCell ref="I125:J125"/>
    <mergeCell ref="B126:C126"/>
    <mergeCell ref="E126:G126"/>
    <mergeCell ref="I126:J126"/>
    <mergeCell ref="B127:C127"/>
    <mergeCell ref="E127:G127"/>
    <mergeCell ref="I127:J127"/>
    <mergeCell ref="B123:C123"/>
    <mergeCell ref="E123:G123"/>
    <mergeCell ref="I123:J123"/>
    <mergeCell ref="B124:C124"/>
    <mergeCell ref="E124:G124"/>
    <mergeCell ref="I124:J124"/>
    <mergeCell ref="B120:C120"/>
    <mergeCell ref="E120:G120"/>
    <mergeCell ref="I120:J120"/>
    <mergeCell ref="B121:C121"/>
    <mergeCell ref="E121:G121"/>
    <mergeCell ref="I121:J121"/>
    <mergeCell ref="B118:C118"/>
    <mergeCell ref="E118:G118"/>
    <mergeCell ref="I118:J118"/>
    <mergeCell ref="B119:C119"/>
    <mergeCell ref="E119:G119"/>
    <mergeCell ref="I119:J119"/>
    <mergeCell ref="E114:G114"/>
    <mergeCell ref="I114:J114"/>
    <mergeCell ref="B115:C115"/>
    <mergeCell ref="E115:G115"/>
    <mergeCell ref="I115:J115"/>
    <mergeCell ref="B116:C116"/>
    <mergeCell ref="E116:G116"/>
    <mergeCell ref="I116:J116"/>
    <mergeCell ref="B111:C111"/>
    <mergeCell ref="E111:G111"/>
    <mergeCell ref="I111:J111"/>
    <mergeCell ref="B112:C112"/>
    <mergeCell ref="E112:G112"/>
    <mergeCell ref="I112:J112"/>
    <mergeCell ref="E108:G108"/>
    <mergeCell ref="I108:J108"/>
    <mergeCell ref="B109:C109"/>
    <mergeCell ref="E109:G109"/>
    <mergeCell ref="I109:J109"/>
    <mergeCell ref="B110:C110"/>
    <mergeCell ref="E110:G110"/>
    <mergeCell ref="I110:J110"/>
    <mergeCell ref="B105:C105"/>
    <mergeCell ref="E105:G105"/>
    <mergeCell ref="I105:J105"/>
    <mergeCell ref="B106:C106"/>
    <mergeCell ref="E106:G106"/>
    <mergeCell ref="I106:J106"/>
    <mergeCell ref="E102:G102"/>
    <mergeCell ref="I102:J102"/>
    <mergeCell ref="B103:C103"/>
    <mergeCell ref="E103:G103"/>
    <mergeCell ref="I103:J103"/>
    <mergeCell ref="B104:C104"/>
    <mergeCell ref="E104:G104"/>
    <mergeCell ref="I104:J104"/>
    <mergeCell ref="B100:C100"/>
    <mergeCell ref="E100:G100"/>
    <mergeCell ref="I100:J100"/>
    <mergeCell ref="B101:C101"/>
    <mergeCell ref="E101:G101"/>
    <mergeCell ref="I101:J101"/>
    <mergeCell ref="B98:C98"/>
    <mergeCell ref="E98:G98"/>
    <mergeCell ref="I98:J98"/>
    <mergeCell ref="B99:C99"/>
    <mergeCell ref="E99:G99"/>
    <mergeCell ref="I99:J99"/>
    <mergeCell ref="B89:C89"/>
    <mergeCell ref="E89:G89"/>
    <mergeCell ref="I89:J89"/>
    <mergeCell ref="E94:G94"/>
    <mergeCell ref="I94:J94"/>
    <mergeCell ref="B95:C95"/>
    <mergeCell ref="E95:G95"/>
    <mergeCell ref="I95:J95"/>
    <mergeCell ref="B87:C87"/>
    <mergeCell ref="E87:G87"/>
    <mergeCell ref="I87:J87"/>
    <mergeCell ref="B88:C88"/>
    <mergeCell ref="E88:G88"/>
    <mergeCell ref="I88:J88"/>
    <mergeCell ref="B83:C83"/>
    <mergeCell ref="E83:G83"/>
    <mergeCell ref="I83:J83"/>
    <mergeCell ref="E85:G85"/>
    <mergeCell ref="I85:J85"/>
    <mergeCell ref="B86:C86"/>
    <mergeCell ref="E86:G86"/>
    <mergeCell ref="I86:J86"/>
    <mergeCell ref="E80:G80"/>
    <mergeCell ref="I80:J80"/>
    <mergeCell ref="B81:C81"/>
    <mergeCell ref="E81:G81"/>
    <mergeCell ref="I81:J81"/>
    <mergeCell ref="B82:C82"/>
    <mergeCell ref="E82:G82"/>
    <mergeCell ref="I82:J82"/>
    <mergeCell ref="B77:C77"/>
    <mergeCell ref="E77:G77"/>
    <mergeCell ref="I77:J77"/>
    <mergeCell ref="B79:C79"/>
    <mergeCell ref="E79:G79"/>
    <mergeCell ref="I79:J79"/>
    <mergeCell ref="E72:G72"/>
    <mergeCell ref="I72:J72"/>
    <mergeCell ref="B73:C73"/>
    <mergeCell ref="E73:G73"/>
    <mergeCell ref="I73:J73"/>
    <mergeCell ref="B74:C74"/>
    <mergeCell ref="E74:G74"/>
    <mergeCell ref="I74:J74"/>
    <mergeCell ref="B62:C62"/>
    <mergeCell ref="E62:G62"/>
    <mergeCell ref="I62:J62"/>
    <mergeCell ref="B71:C71"/>
    <mergeCell ref="E71:G71"/>
    <mergeCell ref="I71:J71"/>
    <mergeCell ref="B57:C57"/>
    <mergeCell ref="E57:G57"/>
    <mergeCell ref="I57:J57"/>
    <mergeCell ref="B61:C61"/>
    <mergeCell ref="E61:G61"/>
    <mergeCell ref="I61:J61"/>
    <mergeCell ref="B49:C49"/>
    <mergeCell ref="E49:G49"/>
    <mergeCell ref="I49:J49"/>
    <mergeCell ref="B51:C51"/>
    <mergeCell ref="E51:G51"/>
    <mergeCell ref="I51:J51"/>
    <mergeCell ref="B43:C43"/>
    <mergeCell ref="E43:G43"/>
    <mergeCell ref="I43:J43"/>
    <mergeCell ref="E47:G47"/>
    <mergeCell ref="I47:J47"/>
    <mergeCell ref="B48:C48"/>
    <mergeCell ref="E48:G48"/>
    <mergeCell ref="I48:J48"/>
    <mergeCell ref="E40:G40"/>
    <mergeCell ref="I40:J40"/>
    <mergeCell ref="B41:C41"/>
    <mergeCell ref="E41:G41"/>
    <mergeCell ref="I41:J41"/>
    <mergeCell ref="B42:C42"/>
    <mergeCell ref="E42:G42"/>
    <mergeCell ref="I42:J42"/>
    <mergeCell ref="B38:C38"/>
    <mergeCell ref="E38:G38"/>
    <mergeCell ref="I38:J38"/>
    <mergeCell ref="B39:C39"/>
    <mergeCell ref="E39:G39"/>
    <mergeCell ref="I39:J39"/>
    <mergeCell ref="B34:C34"/>
    <mergeCell ref="E34:G34"/>
    <mergeCell ref="I34:J34"/>
    <mergeCell ref="B36:C36"/>
    <mergeCell ref="E36:G36"/>
    <mergeCell ref="I36:J36"/>
    <mergeCell ref="B30:C30"/>
    <mergeCell ref="E30:G30"/>
    <mergeCell ref="I30:J30"/>
    <mergeCell ref="E32:G32"/>
    <mergeCell ref="I32:J32"/>
    <mergeCell ref="B33:C33"/>
    <mergeCell ref="E33:G33"/>
    <mergeCell ref="I33:J33"/>
    <mergeCell ref="E26:G26"/>
    <mergeCell ref="I26:J26"/>
    <mergeCell ref="B27:C27"/>
    <mergeCell ref="E27:G27"/>
    <mergeCell ref="I27:J27"/>
    <mergeCell ref="B28:C28"/>
    <mergeCell ref="E28:G28"/>
    <mergeCell ref="I28:J28"/>
    <mergeCell ref="B20:C20"/>
    <mergeCell ref="E20:G20"/>
    <mergeCell ref="I20:J20"/>
    <mergeCell ref="B21:C21"/>
    <mergeCell ref="E21:G21"/>
    <mergeCell ref="I21:J21"/>
    <mergeCell ref="B17:C17"/>
    <mergeCell ref="E17:G17"/>
    <mergeCell ref="I17:J17"/>
    <mergeCell ref="E18:G18"/>
    <mergeCell ref="I18:J18"/>
    <mergeCell ref="B19:C19"/>
    <mergeCell ref="E19:G19"/>
    <mergeCell ref="I19:J19"/>
    <mergeCell ref="L10:U10"/>
    <mergeCell ref="L11:U11"/>
    <mergeCell ref="L12:U12"/>
    <mergeCell ref="L14:L15"/>
    <mergeCell ref="M14:Q14"/>
    <mergeCell ref="R14:U14"/>
    <mergeCell ref="R1:U2"/>
    <mergeCell ref="T3:V3"/>
    <mergeCell ref="T4:V4"/>
    <mergeCell ref="T5:V5"/>
    <mergeCell ref="T6:V6"/>
    <mergeCell ref="L9:U9"/>
  </mergeCells>
  <pageMargins left="0.7" right="0.7" top="0.75" bottom="0.75" header="0.3" footer="0.3"/>
  <pageSetup paperSize="9" scale="5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topLeftCell="L136" zoomScale="85" zoomScaleNormal="85" workbookViewId="0">
      <selection activeCell="L72" sqref="L72"/>
    </sheetView>
  </sheetViews>
  <sheetFormatPr defaultColWidth="9.140625" defaultRowHeight="15" x14ac:dyDescent="0.2"/>
  <cols>
    <col min="1" max="11" width="9.140625" style="8" hidden="1" customWidth="1"/>
    <col min="12" max="12" width="52.85546875" style="8" customWidth="1"/>
    <col min="13" max="13" width="16.7109375" style="8" customWidth="1"/>
    <col min="14" max="14" width="11.42578125" style="8" customWidth="1"/>
    <col min="15" max="15" width="12.5703125" style="8" customWidth="1"/>
    <col min="16" max="16" width="18.7109375" style="8" customWidth="1"/>
    <col min="17" max="17" width="16.28515625" style="8" customWidth="1"/>
    <col min="18" max="18" width="19.85546875" style="8" customWidth="1"/>
    <col min="19" max="19" width="9.140625" style="8" hidden="1" customWidth="1"/>
    <col min="20" max="20" width="17.7109375" style="8" customWidth="1"/>
    <col min="21" max="21" width="17.42578125" style="8" customWidth="1"/>
    <col min="22" max="256" width="9.140625" style="8" customWidth="1"/>
    <col min="257" max="16384" width="9.140625" style="8"/>
  </cols>
  <sheetData>
    <row r="1" spans="1:22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12" t="s">
        <v>0</v>
      </c>
      <c r="L1" s="2"/>
      <c r="M1" s="2"/>
      <c r="N1" s="2"/>
      <c r="O1" s="2"/>
      <c r="P1" s="38"/>
      <c r="Q1" s="38"/>
      <c r="R1" s="158" t="s">
        <v>158</v>
      </c>
      <c r="S1" s="158"/>
      <c r="T1" s="158"/>
      <c r="U1" s="158"/>
    </row>
    <row r="2" spans="1:22" ht="60" customHeight="1" x14ac:dyDescent="0.25">
      <c r="A2" s="2"/>
      <c r="B2" s="13"/>
      <c r="C2" s="13"/>
      <c r="D2" s="2"/>
      <c r="E2" s="2"/>
      <c r="F2" s="2"/>
      <c r="G2" s="2"/>
      <c r="H2" s="14"/>
      <c r="I2" s="14"/>
      <c r="J2" s="14"/>
      <c r="K2" s="13" t="s">
        <v>0</v>
      </c>
      <c r="L2" s="13"/>
      <c r="M2" s="13"/>
      <c r="N2" s="13"/>
      <c r="O2" s="13"/>
      <c r="P2" s="38"/>
      <c r="Q2" s="38"/>
      <c r="R2" s="158"/>
      <c r="S2" s="158"/>
      <c r="T2" s="158"/>
      <c r="U2" s="158"/>
    </row>
    <row r="3" spans="1:22" ht="15.75" x14ac:dyDescent="0.25">
      <c r="A3" s="2"/>
      <c r="B3" s="13"/>
      <c r="C3" s="13"/>
      <c r="D3" s="2"/>
      <c r="E3" s="2"/>
      <c r="F3" s="2"/>
      <c r="G3" s="2"/>
      <c r="H3" s="14"/>
      <c r="I3" s="14"/>
      <c r="J3" s="14"/>
      <c r="K3" s="13"/>
      <c r="L3" s="13"/>
      <c r="M3" s="13"/>
      <c r="N3" s="13"/>
      <c r="O3" s="13"/>
      <c r="S3" s="11"/>
      <c r="T3" s="138" t="s">
        <v>113</v>
      </c>
      <c r="U3" s="138"/>
      <c r="V3" s="138"/>
    </row>
    <row r="4" spans="1:22" ht="15.75" x14ac:dyDescent="0.25">
      <c r="A4" s="2"/>
      <c r="B4" s="13"/>
      <c r="C4" s="13"/>
      <c r="D4" s="2"/>
      <c r="E4" s="2"/>
      <c r="F4" s="2"/>
      <c r="G4" s="2"/>
      <c r="H4" s="14"/>
      <c r="I4" s="14"/>
      <c r="J4" s="14"/>
      <c r="K4" s="13"/>
      <c r="L4" s="13"/>
      <c r="M4" s="13"/>
      <c r="N4" s="13"/>
      <c r="O4" s="13"/>
      <c r="S4" s="11"/>
      <c r="T4" s="139" t="s">
        <v>114</v>
      </c>
      <c r="U4" s="139"/>
      <c r="V4" s="139"/>
    </row>
    <row r="5" spans="1:22" ht="15.75" x14ac:dyDescent="0.25">
      <c r="A5" s="2"/>
      <c r="B5" s="13"/>
      <c r="C5" s="13"/>
      <c r="D5" s="2"/>
      <c r="E5" s="2"/>
      <c r="F5" s="2"/>
      <c r="G5" s="2"/>
      <c r="H5" s="14"/>
      <c r="I5" s="14"/>
      <c r="J5" s="14"/>
      <c r="K5" s="13"/>
      <c r="L5" s="13"/>
      <c r="M5" s="13"/>
      <c r="N5" s="13"/>
      <c r="O5" s="13"/>
      <c r="S5" s="11"/>
      <c r="T5" s="139" t="s">
        <v>157</v>
      </c>
      <c r="U5" s="139"/>
      <c r="V5" s="139"/>
    </row>
    <row r="6" spans="1:22" ht="15.75" x14ac:dyDescent="0.25">
      <c r="A6" s="2"/>
      <c r="B6" s="13"/>
      <c r="C6" s="13"/>
      <c r="D6" s="2"/>
      <c r="E6" s="2"/>
      <c r="F6" s="2"/>
      <c r="G6" s="2"/>
      <c r="H6" s="14"/>
      <c r="I6" s="14"/>
      <c r="J6" s="14"/>
      <c r="K6" s="13"/>
      <c r="L6" s="13"/>
      <c r="M6" s="13"/>
      <c r="N6" s="13"/>
      <c r="O6" s="13"/>
      <c r="S6" s="11"/>
      <c r="T6" s="139" t="s">
        <v>167</v>
      </c>
      <c r="U6" s="139"/>
      <c r="V6" s="139"/>
    </row>
    <row r="7" spans="1:22" ht="15.75" x14ac:dyDescent="0.25">
      <c r="A7" s="2"/>
      <c r="B7" s="13"/>
      <c r="C7" s="13"/>
      <c r="D7" s="2"/>
      <c r="E7" s="2"/>
      <c r="F7" s="2"/>
      <c r="G7" s="2"/>
      <c r="H7" s="14"/>
      <c r="I7" s="14"/>
      <c r="J7" s="14"/>
      <c r="K7" s="13"/>
      <c r="L7" s="13"/>
      <c r="M7" s="13"/>
      <c r="N7" s="13"/>
      <c r="O7" s="13"/>
      <c r="P7" s="129"/>
      <c r="Q7" s="129"/>
      <c r="R7" s="129"/>
      <c r="S7" s="11"/>
    </row>
    <row r="8" spans="1:22" ht="15.75" x14ac:dyDescent="0.25">
      <c r="A8" s="2"/>
      <c r="B8" s="13"/>
      <c r="C8" s="13"/>
      <c r="D8" s="2"/>
      <c r="E8" s="2"/>
      <c r="F8" s="2"/>
      <c r="G8" s="2"/>
      <c r="H8" s="14"/>
      <c r="I8" s="14"/>
      <c r="J8" s="14"/>
      <c r="K8" s="13"/>
      <c r="L8" s="13"/>
      <c r="M8" s="13"/>
      <c r="N8" s="13"/>
      <c r="O8" s="13"/>
      <c r="P8" s="128"/>
      <c r="Q8" s="128"/>
      <c r="R8" s="128"/>
      <c r="S8" s="11"/>
    </row>
    <row r="9" spans="1:22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5"/>
      <c r="L9" s="155" t="s">
        <v>104</v>
      </c>
      <c r="M9" s="155"/>
      <c r="N9" s="155"/>
      <c r="O9" s="155"/>
      <c r="P9" s="155"/>
      <c r="Q9" s="155"/>
      <c r="R9" s="155"/>
      <c r="S9" s="155"/>
      <c r="T9" s="155"/>
      <c r="U9" s="155"/>
    </row>
    <row r="10" spans="1:2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56" t="s">
        <v>168</v>
      </c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56" t="s">
        <v>242</v>
      </c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57" t="s">
        <v>105</v>
      </c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6" t="s">
        <v>0</v>
      </c>
      <c r="L13" s="2"/>
      <c r="M13" s="2"/>
      <c r="N13" s="2"/>
      <c r="O13" s="2"/>
      <c r="P13" s="21"/>
      <c r="Q13" s="21"/>
      <c r="S13" s="11"/>
      <c r="U13" s="21" t="s">
        <v>1</v>
      </c>
    </row>
    <row r="14" spans="1:2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16"/>
      <c r="L14" s="140" t="s">
        <v>9</v>
      </c>
      <c r="M14" s="142" t="s">
        <v>108</v>
      </c>
      <c r="N14" s="143"/>
      <c r="O14" s="143"/>
      <c r="P14" s="143"/>
      <c r="Q14" s="144"/>
      <c r="R14" s="152" t="s">
        <v>107</v>
      </c>
      <c r="S14" s="153"/>
      <c r="T14" s="153"/>
      <c r="U14" s="154"/>
    </row>
    <row r="15" spans="1:22" ht="78.75" x14ac:dyDescent="0.25">
      <c r="A15" s="2"/>
      <c r="B15" s="17" t="s">
        <v>2</v>
      </c>
      <c r="C15" s="17" t="s">
        <v>3</v>
      </c>
      <c r="D15" s="17" t="s">
        <v>4</v>
      </c>
      <c r="E15" s="17" t="s">
        <v>5</v>
      </c>
      <c r="F15" s="17" t="s">
        <v>6</v>
      </c>
      <c r="G15" s="17"/>
      <c r="H15" s="17" t="s">
        <v>7</v>
      </c>
      <c r="I15" s="17"/>
      <c r="J15" s="131"/>
      <c r="K15" s="19" t="s">
        <v>8</v>
      </c>
      <c r="L15" s="141"/>
      <c r="M15" s="20" t="s">
        <v>106</v>
      </c>
      <c r="N15" s="17" t="s">
        <v>109</v>
      </c>
      <c r="O15" s="17" t="s">
        <v>110</v>
      </c>
      <c r="P15" s="131" t="s">
        <v>112</v>
      </c>
      <c r="Q15" s="131" t="s">
        <v>111</v>
      </c>
      <c r="R15" s="131" t="s">
        <v>155</v>
      </c>
      <c r="S15" s="11"/>
      <c r="T15" s="131" t="s">
        <v>156</v>
      </c>
      <c r="U15" s="131" t="s">
        <v>170</v>
      </c>
    </row>
    <row r="16" spans="1:22" ht="15.75" x14ac:dyDescent="0.25">
      <c r="A16" s="2"/>
      <c r="B16" s="130">
        <v>3</v>
      </c>
      <c r="C16" s="130">
        <v>4</v>
      </c>
      <c r="D16" s="17">
        <v>1</v>
      </c>
      <c r="E16" s="130"/>
      <c r="F16" s="130"/>
      <c r="G16" s="130"/>
      <c r="H16" s="17">
        <v>2</v>
      </c>
      <c r="I16" s="130"/>
      <c r="J16" s="130"/>
      <c r="K16" s="130">
        <v>5</v>
      </c>
      <c r="L16" s="17">
        <v>1</v>
      </c>
      <c r="M16" s="17"/>
      <c r="N16" s="17">
        <v>2</v>
      </c>
      <c r="O16" s="17">
        <v>3</v>
      </c>
      <c r="P16" s="17">
        <v>4</v>
      </c>
      <c r="Q16" s="17">
        <v>5</v>
      </c>
      <c r="R16" s="17">
        <v>6</v>
      </c>
      <c r="S16" s="11"/>
      <c r="T16" s="17">
        <v>7</v>
      </c>
      <c r="U16" s="17">
        <v>8</v>
      </c>
    </row>
    <row r="17" spans="1:21" ht="15.75" x14ac:dyDescent="0.25">
      <c r="A17" s="3"/>
      <c r="B17" s="137">
        <v>1</v>
      </c>
      <c r="C17" s="137"/>
      <c r="D17" s="4">
        <v>113</v>
      </c>
      <c r="E17" s="135"/>
      <c r="F17" s="135"/>
      <c r="G17" s="135"/>
      <c r="H17" s="4" t="s">
        <v>10</v>
      </c>
      <c r="I17" s="136"/>
      <c r="J17" s="136"/>
      <c r="K17" s="5">
        <v>610</v>
      </c>
      <c r="L17" s="165" t="s">
        <v>11</v>
      </c>
      <c r="M17" s="160">
        <v>657</v>
      </c>
      <c r="N17" s="166">
        <v>1</v>
      </c>
      <c r="O17" s="166">
        <v>0</v>
      </c>
      <c r="P17" s="101" t="s">
        <v>163</v>
      </c>
      <c r="Q17" s="167">
        <v>0</v>
      </c>
      <c r="R17" s="58">
        <f>R26+R31+R41+R46+R18+R38</f>
        <v>29907.404000000002</v>
      </c>
      <c r="S17" s="6">
        <f ca="1">S18+S26+S32+S40+S47</f>
        <v>60.3</v>
      </c>
      <c r="T17" s="58">
        <f>T26+T31+T41+T46+T18+T45</f>
        <v>25233.428</v>
      </c>
      <c r="U17" s="58">
        <f>U26+U31+U41+U46+U18+U45</f>
        <v>27924.378000000001</v>
      </c>
    </row>
    <row r="18" spans="1:21" ht="47.25" x14ac:dyDescent="0.25">
      <c r="A18" s="3"/>
      <c r="B18" s="126"/>
      <c r="C18" s="123">
        <v>102</v>
      </c>
      <c r="D18" s="127">
        <v>102</v>
      </c>
      <c r="E18" s="132"/>
      <c r="F18" s="132"/>
      <c r="G18" s="132"/>
      <c r="H18" s="4" t="s">
        <v>12</v>
      </c>
      <c r="I18" s="133"/>
      <c r="J18" s="133"/>
      <c r="K18" s="5">
        <v>120</v>
      </c>
      <c r="L18" s="41" t="s">
        <v>13</v>
      </c>
      <c r="M18" s="160">
        <v>657</v>
      </c>
      <c r="N18" s="69">
        <v>1</v>
      </c>
      <c r="O18" s="69">
        <v>2</v>
      </c>
      <c r="P18" s="70" t="s">
        <v>163</v>
      </c>
      <c r="Q18" s="81">
        <v>0</v>
      </c>
      <c r="R18" s="63">
        <f>R19</f>
        <v>4567.7839999999997</v>
      </c>
      <c r="S18" s="18">
        <f t="shared" ref="S18:U18" si="0">S19</f>
        <v>0</v>
      </c>
      <c r="T18" s="63">
        <f t="shared" si="0"/>
        <v>4567.7839999999997</v>
      </c>
      <c r="U18" s="63">
        <f t="shared" si="0"/>
        <v>4567.78</v>
      </c>
    </row>
    <row r="19" spans="1:21" ht="47.25" x14ac:dyDescent="0.25">
      <c r="A19" s="3"/>
      <c r="B19" s="134" t="s">
        <v>14</v>
      </c>
      <c r="C19" s="134"/>
      <c r="D19" s="4">
        <v>102</v>
      </c>
      <c r="E19" s="132"/>
      <c r="F19" s="132"/>
      <c r="G19" s="132"/>
      <c r="H19" s="4" t="s">
        <v>12</v>
      </c>
      <c r="I19" s="133"/>
      <c r="J19" s="133"/>
      <c r="K19" s="5">
        <v>120</v>
      </c>
      <c r="L19" s="41" t="s">
        <v>171</v>
      </c>
      <c r="M19" s="160">
        <v>657</v>
      </c>
      <c r="N19" s="69">
        <v>1</v>
      </c>
      <c r="O19" s="69">
        <v>2</v>
      </c>
      <c r="P19" s="70" t="s">
        <v>116</v>
      </c>
      <c r="Q19" s="81">
        <v>0</v>
      </c>
      <c r="R19" s="63">
        <f>R20+R23</f>
        <v>4567.7839999999997</v>
      </c>
      <c r="S19" s="18">
        <f t="shared" ref="S19:U19" si="1">S20+S23</f>
        <v>0</v>
      </c>
      <c r="T19" s="63">
        <f t="shared" si="1"/>
        <v>4567.7839999999997</v>
      </c>
      <c r="U19" s="63">
        <f t="shared" si="1"/>
        <v>4567.78</v>
      </c>
    </row>
    <row r="20" spans="1:21" ht="78.75" x14ac:dyDescent="0.25">
      <c r="A20" s="3"/>
      <c r="B20" s="134" t="s">
        <v>12</v>
      </c>
      <c r="C20" s="134"/>
      <c r="D20" s="4">
        <v>102</v>
      </c>
      <c r="E20" s="132"/>
      <c r="F20" s="132"/>
      <c r="G20" s="132"/>
      <c r="H20" s="4" t="s">
        <v>12</v>
      </c>
      <c r="I20" s="133"/>
      <c r="J20" s="133"/>
      <c r="K20" s="5">
        <v>120</v>
      </c>
      <c r="L20" s="41" t="s">
        <v>207</v>
      </c>
      <c r="M20" s="160">
        <v>657</v>
      </c>
      <c r="N20" s="69">
        <v>1</v>
      </c>
      <c r="O20" s="69">
        <v>2</v>
      </c>
      <c r="P20" s="70" t="s">
        <v>117</v>
      </c>
      <c r="Q20" s="81">
        <v>0</v>
      </c>
      <c r="R20" s="63">
        <f>R21+R22</f>
        <v>1765.192</v>
      </c>
      <c r="S20" s="18">
        <f t="shared" ref="S20:S21" si="2">S21</f>
        <v>0</v>
      </c>
      <c r="T20" s="63">
        <f t="shared" ref="T20:U20" si="3">T21+T22</f>
        <v>1765.192</v>
      </c>
      <c r="U20" s="63">
        <f t="shared" si="3"/>
        <v>1765.1880000000001</v>
      </c>
    </row>
    <row r="21" spans="1:21" ht="31.5" x14ac:dyDescent="0.25">
      <c r="A21" s="3"/>
      <c r="B21" s="134">
        <v>100</v>
      </c>
      <c r="C21" s="134"/>
      <c r="D21" s="4">
        <v>102</v>
      </c>
      <c r="E21" s="132"/>
      <c r="F21" s="132"/>
      <c r="G21" s="132"/>
      <c r="H21" s="4" t="s">
        <v>12</v>
      </c>
      <c r="I21" s="133"/>
      <c r="J21" s="133"/>
      <c r="K21" s="5">
        <v>120</v>
      </c>
      <c r="L21" s="41" t="s">
        <v>243</v>
      </c>
      <c r="M21" s="160">
        <v>657</v>
      </c>
      <c r="N21" s="69">
        <v>1</v>
      </c>
      <c r="O21" s="69">
        <v>2</v>
      </c>
      <c r="P21" s="70" t="s">
        <v>117</v>
      </c>
      <c r="Q21" s="81">
        <v>121</v>
      </c>
      <c r="R21" s="63">
        <v>1355.7439999999999</v>
      </c>
      <c r="S21" s="18">
        <f t="shared" si="2"/>
        <v>0</v>
      </c>
      <c r="T21" s="63">
        <v>1355.7439999999999</v>
      </c>
      <c r="U21" s="63">
        <v>1355.74</v>
      </c>
    </row>
    <row r="22" spans="1:21" ht="63" x14ac:dyDescent="0.25">
      <c r="A22" s="3"/>
      <c r="B22" s="126">
        <v>1</v>
      </c>
      <c r="C22" s="123">
        <v>102</v>
      </c>
      <c r="D22" s="123">
        <v>102</v>
      </c>
      <c r="E22" s="124" t="s">
        <v>14</v>
      </c>
      <c r="F22" s="124" t="s">
        <v>14</v>
      </c>
      <c r="G22" s="124" t="s">
        <v>12</v>
      </c>
      <c r="H22" s="123" t="s">
        <v>12</v>
      </c>
      <c r="I22" s="125"/>
      <c r="J22" s="125"/>
      <c r="K22" s="159">
        <v>120</v>
      </c>
      <c r="L22" s="65" t="s">
        <v>209</v>
      </c>
      <c r="M22" s="160">
        <v>657</v>
      </c>
      <c r="N22" s="69">
        <v>1</v>
      </c>
      <c r="O22" s="69">
        <v>2</v>
      </c>
      <c r="P22" s="70" t="s">
        <v>117</v>
      </c>
      <c r="Q22" s="81">
        <v>129</v>
      </c>
      <c r="R22" s="63">
        <v>409.44799999999998</v>
      </c>
      <c r="S22" s="161"/>
      <c r="T22" s="63">
        <v>409.44799999999998</v>
      </c>
      <c r="U22" s="63">
        <v>409.44799999999998</v>
      </c>
    </row>
    <row r="23" spans="1:21" ht="78.75" x14ac:dyDescent="0.25">
      <c r="A23" s="3"/>
      <c r="B23" s="126"/>
      <c r="C23" s="123"/>
      <c r="D23" s="127"/>
      <c r="E23" s="124"/>
      <c r="F23" s="124"/>
      <c r="G23" s="124"/>
      <c r="H23" s="4"/>
      <c r="I23" s="125"/>
      <c r="J23" s="125"/>
      <c r="K23" s="5"/>
      <c r="L23" s="41" t="s">
        <v>172</v>
      </c>
      <c r="M23" s="160">
        <v>657</v>
      </c>
      <c r="N23" s="69">
        <v>1</v>
      </c>
      <c r="O23" s="69">
        <v>2</v>
      </c>
      <c r="P23" s="70" t="s">
        <v>238</v>
      </c>
      <c r="Q23" s="81">
        <v>0</v>
      </c>
      <c r="R23" s="63">
        <f>R24+R25</f>
        <v>2802.5919999999996</v>
      </c>
      <c r="S23" s="18">
        <f t="shared" ref="S23:S24" si="4">S24</f>
        <v>0</v>
      </c>
      <c r="T23" s="63">
        <f t="shared" ref="T23:U23" si="5">T24+T25</f>
        <v>2802.5919999999996</v>
      </c>
      <c r="U23" s="63">
        <f t="shared" si="5"/>
        <v>2802.5919999999996</v>
      </c>
    </row>
    <row r="24" spans="1:21" ht="31.5" x14ac:dyDescent="0.25">
      <c r="A24" s="3"/>
      <c r="B24" s="126"/>
      <c r="C24" s="123"/>
      <c r="D24" s="127"/>
      <c r="E24" s="124"/>
      <c r="F24" s="124"/>
      <c r="G24" s="124"/>
      <c r="H24" s="4"/>
      <c r="I24" s="125"/>
      <c r="J24" s="125"/>
      <c r="K24" s="5"/>
      <c r="L24" s="41" t="s">
        <v>244</v>
      </c>
      <c r="M24" s="160">
        <v>657</v>
      </c>
      <c r="N24" s="69">
        <v>1</v>
      </c>
      <c r="O24" s="69">
        <v>2</v>
      </c>
      <c r="P24" s="70" t="s">
        <v>238</v>
      </c>
      <c r="Q24" s="81">
        <v>121</v>
      </c>
      <c r="R24" s="63">
        <v>2152.4879999999998</v>
      </c>
      <c r="S24" s="18">
        <f t="shared" si="4"/>
        <v>0</v>
      </c>
      <c r="T24" s="63">
        <v>2152.4879999999998</v>
      </c>
      <c r="U24" s="63">
        <v>2152.4879999999998</v>
      </c>
    </row>
    <row r="25" spans="1:21" ht="63" x14ac:dyDescent="0.25">
      <c r="A25" s="3"/>
      <c r="B25" s="126"/>
      <c r="C25" s="123"/>
      <c r="D25" s="127"/>
      <c r="E25" s="124"/>
      <c r="F25" s="124"/>
      <c r="G25" s="124"/>
      <c r="H25" s="4"/>
      <c r="I25" s="125"/>
      <c r="J25" s="125"/>
      <c r="K25" s="5"/>
      <c r="L25" s="65" t="s">
        <v>209</v>
      </c>
      <c r="M25" s="160">
        <v>657</v>
      </c>
      <c r="N25" s="69">
        <v>1</v>
      </c>
      <c r="O25" s="69">
        <v>2</v>
      </c>
      <c r="P25" s="70" t="s">
        <v>238</v>
      </c>
      <c r="Q25" s="81">
        <v>129</v>
      </c>
      <c r="R25" s="63">
        <v>650.10400000000004</v>
      </c>
      <c r="S25" s="161"/>
      <c r="T25" s="63">
        <v>650.10400000000004</v>
      </c>
      <c r="U25" s="63">
        <v>650.10400000000004</v>
      </c>
    </row>
    <row r="26" spans="1:21" ht="63" x14ac:dyDescent="0.25">
      <c r="A26" s="3"/>
      <c r="B26" s="126"/>
      <c r="C26" s="123">
        <v>103</v>
      </c>
      <c r="D26" s="127">
        <v>103</v>
      </c>
      <c r="E26" s="132"/>
      <c r="F26" s="132"/>
      <c r="G26" s="132"/>
      <c r="H26" s="4" t="s">
        <v>15</v>
      </c>
      <c r="I26" s="133"/>
      <c r="J26" s="133"/>
      <c r="K26" s="5">
        <v>850</v>
      </c>
      <c r="L26" s="41" t="s">
        <v>16</v>
      </c>
      <c r="M26" s="160">
        <v>657</v>
      </c>
      <c r="N26" s="69">
        <v>1</v>
      </c>
      <c r="O26" s="69">
        <v>3</v>
      </c>
      <c r="P26" s="70" t="s">
        <v>163</v>
      </c>
      <c r="Q26" s="81">
        <v>0</v>
      </c>
      <c r="R26" s="63">
        <f>R27</f>
        <v>5</v>
      </c>
      <c r="S26" s="18">
        <f t="shared" ref="S26:U27" si="6">S27</f>
        <v>60.3</v>
      </c>
      <c r="T26" s="63">
        <f t="shared" si="6"/>
        <v>15</v>
      </c>
      <c r="U26" s="63">
        <f t="shared" si="6"/>
        <v>28.8</v>
      </c>
    </row>
    <row r="27" spans="1:21" ht="47.25" x14ac:dyDescent="0.25">
      <c r="A27" s="3"/>
      <c r="B27" s="134" t="s">
        <v>17</v>
      </c>
      <c r="C27" s="134"/>
      <c r="D27" s="4">
        <v>103</v>
      </c>
      <c r="E27" s="132"/>
      <c r="F27" s="132"/>
      <c r="G27" s="132"/>
      <c r="H27" s="4" t="s">
        <v>17</v>
      </c>
      <c r="I27" s="133"/>
      <c r="J27" s="133"/>
      <c r="K27" s="5">
        <v>120</v>
      </c>
      <c r="L27" s="41" t="s">
        <v>171</v>
      </c>
      <c r="M27" s="160">
        <v>657</v>
      </c>
      <c r="N27" s="69">
        <v>1</v>
      </c>
      <c r="O27" s="69">
        <v>3</v>
      </c>
      <c r="P27" s="70" t="s">
        <v>116</v>
      </c>
      <c r="Q27" s="81">
        <v>0</v>
      </c>
      <c r="R27" s="63">
        <f>R28</f>
        <v>5</v>
      </c>
      <c r="S27" s="18">
        <f t="shared" ref="S27" si="7">S28+S30</f>
        <v>60.3</v>
      </c>
      <c r="T27" s="63">
        <f t="shared" si="6"/>
        <v>15</v>
      </c>
      <c r="U27" s="63">
        <f t="shared" si="6"/>
        <v>28.8</v>
      </c>
    </row>
    <row r="28" spans="1:21" ht="78.75" x14ac:dyDescent="0.25">
      <c r="A28" s="3"/>
      <c r="B28" s="145">
        <v>100</v>
      </c>
      <c r="C28" s="146"/>
      <c r="D28" s="4">
        <v>103</v>
      </c>
      <c r="E28" s="147"/>
      <c r="F28" s="148"/>
      <c r="G28" s="149"/>
      <c r="H28" s="4" t="s">
        <v>17</v>
      </c>
      <c r="I28" s="150"/>
      <c r="J28" s="151"/>
      <c r="K28" s="5">
        <v>120</v>
      </c>
      <c r="L28" s="41" t="s">
        <v>210</v>
      </c>
      <c r="M28" s="160">
        <v>657</v>
      </c>
      <c r="N28" s="69">
        <v>1</v>
      </c>
      <c r="O28" s="69">
        <v>3</v>
      </c>
      <c r="P28" s="70" t="s">
        <v>118</v>
      </c>
      <c r="Q28" s="81">
        <v>0</v>
      </c>
      <c r="R28" s="63">
        <f>R29+R30</f>
        <v>5</v>
      </c>
      <c r="S28" s="18">
        <f t="shared" ref="S28" si="8">S29</f>
        <v>0</v>
      </c>
      <c r="T28" s="63">
        <f t="shared" ref="T28:U28" si="9">T29+T30</f>
        <v>15</v>
      </c>
      <c r="U28" s="63">
        <f t="shared" si="9"/>
        <v>28.8</v>
      </c>
    </row>
    <row r="29" spans="1:21" ht="47.25" x14ac:dyDescent="0.25">
      <c r="A29" s="3"/>
      <c r="B29" s="126">
        <v>1</v>
      </c>
      <c r="C29" s="123">
        <v>103</v>
      </c>
      <c r="D29" s="123">
        <v>103</v>
      </c>
      <c r="E29" s="124" t="s">
        <v>18</v>
      </c>
      <c r="F29" s="124" t="s">
        <v>18</v>
      </c>
      <c r="G29" s="124" t="s">
        <v>17</v>
      </c>
      <c r="H29" s="123" t="s">
        <v>17</v>
      </c>
      <c r="I29" s="125"/>
      <c r="J29" s="125"/>
      <c r="K29" s="159">
        <v>120</v>
      </c>
      <c r="L29" s="41" t="s">
        <v>211</v>
      </c>
      <c r="M29" s="160">
        <v>657</v>
      </c>
      <c r="N29" s="69">
        <v>1</v>
      </c>
      <c r="O29" s="69">
        <v>3</v>
      </c>
      <c r="P29" s="70" t="s">
        <v>118</v>
      </c>
      <c r="Q29" s="81">
        <v>122</v>
      </c>
      <c r="R29" s="63">
        <v>5</v>
      </c>
      <c r="S29" s="161"/>
      <c r="T29" s="63">
        <v>10</v>
      </c>
      <c r="U29" s="63">
        <v>23.8</v>
      </c>
    </row>
    <row r="30" spans="1:21" ht="47.25" x14ac:dyDescent="0.25">
      <c r="A30" s="3"/>
      <c r="B30" s="134">
        <v>200</v>
      </c>
      <c r="C30" s="134"/>
      <c r="D30" s="4">
        <v>103</v>
      </c>
      <c r="E30" s="132"/>
      <c r="F30" s="132"/>
      <c r="G30" s="132"/>
      <c r="H30" s="4" t="s">
        <v>15</v>
      </c>
      <c r="I30" s="133"/>
      <c r="J30" s="133"/>
      <c r="K30" s="5">
        <v>240</v>
      </c>
      <c r="L30" s="41" t="s">
        <v>212</v>
      </c>
      <c r="M30" s="160">
        <v>657</v>
      </c>
      <c r="N30" s="69">
        <v>1</v>
      </c>
      <c r="O30" s="69">
        <v>3</v>
      </c>
      <c r="P30" s="70" t="s">
        <v>118</v>
      </c>
      <c r="Q30" s="81">
        <v>244</v>
      </c>
      <c r="R30" s="63">
        <v>0</v>
      </c>
      <c r="S30" s="18">
        <f t="shared" ref="S30" si="10">S31</f>
        <v>60.3</v>
      </c>
      <c r="T30" s="63">
        <v>5</v>
      </c>
      <c r="U30" s="63">
        <v>5</v>
      </c>
    </row>
    <row r="31" spans="1:21" ht="63" x14ac:dyDescent="0.25">
      <c r="A31" s="3"/>
      <c r="B31" s="126">
        <v>1</v>
      </c>
      <c r="C31" s="123">
        <v>103</v>
      </c>
      <c r="D31" s="123">
        <v>103</v>
      </c>
      <c r="E31" s="124" t="s">
        <v>18</v>
      </c>
      <c r="F31" s="124" t="s">
        <v>18</v>
      </c>
      <c r="G31" s="124" t="s">
        <v>15</v>
      </c>
      <c r="H31" s="123" t="s">
        <v>15</v>
      </c>
      <c r="I31" s="125"/>
      <c r="J31" s="125"/>
      <c r="K31" s="159">
        <v>240</v>
      </c>
      <c r="L31" s="41" t="s">
        <v>22</v>
      </c>
      <c r="M31" s="160">
        <v>657</v>
      </c>
      <c r="N31" s="69">
        <v>1</v>
      </c>
      <c r="O31" s="69">
        <v>4</v>
      </c>
      <c r="P31" s="70" t="s">
        <v>163</v>
      </c>
      <c r="Q31" s="81">
        <v>0</v>
      </c>
      <c r="R31" s="63">
        <f>R32</f>
        <v>6864.735999999999</v>
      </c>
      <c r="S31" s="18">
        <v>60.3</v>
      </c>
      <c r="T31" s="63">
        <f t="shared" ref="T31:U31" si="11">T32</f>
        <v>6055.3359999999993</v>
      </c>
      <c r="U31" s="63">
        <f t="shared" si="11"/>
        <v>6085.3359999999993</v>
      </c>
    </row>
    <row r="32" spans="1:21" ht="47.25" x14ac:dyDescent="0.25">
      <c r="A32" s="3"/>
      <c r="B32" s="126"/>
      <c r="C32" s="123">
        <v>104</v>
      </c>
      <c r="D32" s="127">
        <v>104</v>
      </c>
      <c r="E32" s="132"/>
      <c r="F32" s="132"/>
      <c r="G32" s="132"/>
      <c r="H32" s="4" t="s">
        <v>21</v>
      </c>
      <c r="I32" s="133"/>
      <c r="J32" s="133"/>
      <c r="K32" s="5">
        <v>240</v>
      </c>
      <c r="L32" s="41" t="s">
        <v>171</v>
      </c>
      <c r="M32" s="160">
        <v>657</v>
      </c>
      <c r="N32" s="69">
        <v>1</v>
      </c>
      <c r="O32" s="69">
        <v>4</v>
      </c>
      <c r="P32" s="70" t="s">
        <v>116</v>
      </c>
      <c r="Q32" s="81">
        <v>0</v>
      </c>
      <c r="R32" s="63">
        <f>R33+R37</f>
        <v>6864.735999999999</v>
      </c>
      <c r="S32" s="18">
        <f t="shared" ref="S32" si="12">S33</f>
        <v>0</v>
      </c>
      <c r="T32" s="63">
        <f>T33+T37</f>
        <v>6055.3359999999993</v>
      </c>
      <c r="U32" s="63">
        <f>U33+U37</f>
        <v>6085.3359999999993</v>
      </c>
    </row>
    <row r="33" spans="1:21" ht="94.5" x14ac:dyDescent="0.25">
      <c r="A33" s="3"/>
      <c r="B33" s="134" t="s">
        <v>23</v>
      </c>
      <c r="C33" s="134"/>
      <c r="D33" s="4">
        <v>104</v>
      </c>
      <c r="E33" s="132"/>
      <c r="F33" s="132"/>
      <c r="G33" s="132"/>
      <c r="H33" s="4" t="s">
        <v>23</v>
      </c>
      <c r="I33" s="133"/>
      <c r="J33" s="133"/>
      <c r="K33" s="5">
        <v>120</v>
      </c>
      <c r="L33" s="41" t="s">
        <v>173</v>
      </c>
      <c r="M33" s="160">
        <v>657</v>
      </c>
      <c r="N33" s="69">
        <v>1</v>
      </c>
      <c r="O33" s="69">
        <v>4</v>
      </c>
      <c r="P33" s="70" t="s">
        <v>118</v>
      </c>
      <c r="Q33" s="81">
        <v>0</v>
      </c>
      <c r="R33" s="63">
        <f>R34+R35+R36</f>
        <v>6181.3359999999993</v>
      </c>
      <c r="S33" s="18">
        <f t="shared" ref="S33" si="13">S34+S36+S38</f>
        <v>0</v>
      </c>
      <c r="T33" s="63">
        <f>T34+T35+T36</f>
        <v>6055.3359999999993</v>
      </c>
      <c r="U33" s="63">
        <f>U34+U35+U36</f>
        <v>6085.3359999999993</v>
      </c>
    </row>
    <row r="34" spans="1:21" ht="31.5" x14ac:dyDescent="0.25">
      <c r="A34" s="3"/>
      <c r="B34" s="134">
        <v>100</v>
      </c>
      <c r="C34" s="134"/>
      <c r="D34" s="4">
        <v>104</v>
      </c>
      <c r="E34" s="132"/>
      <c r="F34" s="132"/>
      <c r="G34" s="132"/>
      <c r="H34" s="4" t="s">
        <v>23</v>
      </c>
      <c r="I34" s="133"/>
      <c r="J34" s="133"/>
      <c r="K34" s="5">
        <v>120</v>
      </c>
      <c r="L34" s="41" t="s">
        <v>244</v>
      </c>
      <c r="M34" s="160">
        <v>657</v>
      </c>
      <c r="N34" s="69">
        <v>1</v>
      </c>
      <c r="O34" s="69">
        <v>4</v>
      </c>
      <c r="P34" s="70" t="s">
        <v>118</v>
      </c>
      <c r="Q34" s="81">
        <v>121</v>
      </c>
      <c r="R34" s="63">
        <v>4712.24</v>
      </c>
      <c r="S34" s="18">
        <f t="shared" ref="S34" si="14">S35</f>
        <v>0</v>
      </c>
      <c r="T34" s="63">
        <v>4712.24</v>
      </c>
      <c r="U34" s="63">
        <v>4712.24</v>
      </c>
    </row>
    <row r="35" spans="1:21" ht="47.25" x14ac:dyDescent="0.25">
      <c r="A35" s="3"/>
      <c r="B35" s="126">
        <v>1</v>
      </c>
      <c r="C35" s="123">
        <v>104</v>
      </c>
      <c r="D35" s="123">
        <v>104</v>
      </c>
      <c r="E35" s="124" t="s">
        <v>14</v>
      </c>
      <c r="F35" s="124" t="s">
        <v>14</v>
      </c>
      <c r="G35" s="124" t="s">
        <v>23</v>
      </c>
      <c r="H35" s="123" t="s">
        <v>23</v>
      </c>
      <c r="I35" s="125"/>
      <c r="J35" s="125"/>
      <c r="K35" s="159">
        <v>120</v>
      </c>
      <c r="L35" s="41" t="s">
        <v>211</v>
      </c>
      <c r="M35" s="160">
        <v>657</v>
      </c>
      <c r="N35" s="69">
        <v>1</v>
      </c>
      <c r="O35" s="69">
        <v>4</v>
      </c>
      <c r="P35" s="70" t="s">
        <v>118</v>
      </c>
      <c r="Q35" s="81">
        <v>122</v>
      </c>
      <c r="R35" s="63">
        <v>46</v>
      </c>
      <c r="S35" s="161"/>
      <c r="T35" s="63">
        <v>20</v>
      </c>
      <c r="U35" s="63">
        <v>50</v>
      </c>
    </row>
    <row r="36" spans="1:21" ht="63" x14ac:dyDescent="0.25">
      <c r="A36" s="3"/>
      <c r="B36" s="134">
        <v>200</v>
      </c>
      <c r="C36" s="134"/>
      <c r="D36" s="4">
        <v>104</v>
      </c>
      <c r="E36" s="132"/>
      <c r="F36" s="132"/>
      <c r="G36" s="132"/>
      <c r="H36" s="4" t="s">
        <v>24</v>
      </c>
      <c r="I36" s="133"/>
      <c r="J36" s="133"/>
      <c r="K36" s="5">
        <v>240</v>
      </c>
      <c r="L36" s="65" t="s">
        <v>209</v>
      </c>
      <c r="M36" s="160">
        <v>657</v>
      </c>
      <c r="N36" s="69">
        <v>1</v>
      </c>
      <c r="O36" s="69">
        <v>4</v>
      </c>
      <c r="P36" s="70" t="s">
        <v>118</v>
      </c>
      <c r="Q36" s="81">
        <v>129</v>
      </c>
      <c r="R36" s="63">
        <v>1423.096</v>
      </c>
      <c r="S36" s="18">
        <f t="shared" ref="S36" si="15">S37</f>
        <v>0</v>
      </c>
      <c r="T36" s="63">
        <v>1323.096</v>
      </c>
      <c r="U36" s="63">
        <v>1323.096</v>
      </c>
    </row>
    <row r="37" spans="1:21" ht="126" x14ac:dyDescent="0.25">
      <c r="A37" s="3"/>
      <c r="B37" s="126">
        <v>1</v>
      </c>
      <c r="C37" s="123">
        <v>104</v>
      </c>
      <c r="D37" s="123">
        <v>104</v>
      </c>
      <c r="E37" s="124" t="s">
        <v>14</v>
      </c>
      <c r="F37" s="124" t="s">
        <v>14</v>
      </c>
      <c r="G37" s="124" t="s">
        <v>24</v>
      </c>
      <c r="H37" s="123" t="s">
        <v>24</v>
      </c>
      <c r="I37" s="125"/>
      <c r="J37" s="125"/>
      <c r="K37" s="159">
        <v>240</v>
      </c>
      <c r="L37" s="65" t="s">
        <v>174</v>
      </c>
      <c r="M37" s="160">
        <v>657</v>
      </c>
      <c r="N37" s="69">
        <v>1</v>
      </c>
      <c r="O37" s="69">
        <v>4</v>
      </c>
      <c r="P37" s="70" t="s">
        <v>119</v>
      </c>
      <c r="Q37" s="81">
        <v>540</v>
      </c>
      <c r="R37" s="63">
        <v>683.4</v>
      </c>
      <c r="S37" s="161"/>
      <c r="T37" s="63">
        <v>0</v>
      </c>
      <c r="U37" s="63">
        <v>0</v>
      </c>
    </row>
    <row r="38" spans="1:21" ht="15.75" x14ac:dyDescent="0.25">
      <c r="A38" s="3"/>
      <c r="B38" s="134" t="s">
        <v>21</v>
      </c>
      <c r="C38" s="134"/>
      <c r="D38" s="4">
        <v>104</v>
      </c>
      <c r="E38" s="132"/>
      <c r="F38" s="132"/>
      <c r="G38" s="132"/>
      <c r="H38" s="4" t="s">
        <v>21</v>
      </c>
      <c r="I38" s="133"/>
      <c r="J38" s="133"/>
      <c r="K38" s="5">
        <v>240</v>
      </c>
      <c r="L38" s="41" t="s">
        <v>175</v>
      </c>
      <c r="M38" s="160">
        <v>657</v>
      </c>
      <c r="N38" s="69">
        <v>1</v>
      </c>
      <c r="O38" s="69">
        <v>7</v>
      </c>
      <c r="P38" s="70" t="s">
        <v>121</v>
      </c>
      <c r="Q38" s="81"/>
      <c r="R38" s="63">
        <f>R39</f>
        <v>3067.57</v>
      </c>
      <c r="S38" s="18">
        <f t="shared" ref="S38" si="16">S39</f>
        <v>0</v>
      </c>
      <c r="T38" s="63"/>
      <c r="U38" s="63"/>
    </row>
    <row r="39" spans="1:21" ht="31.5" x14ac:dyDescent="0.25">
      <c r="A39" s="3"/>
      <c r="B39" s="134">
        <v>200</v>
      </c>
      <c r="C39" s="134"/>
      <c r="D39" s="4">
        <v>104</v>
      </c>
      <c r="E39" s="132"/>
      <c r="F39" s="132"/>
      <c r="G39" s="132"/>
      <c r="H39" s="4" t="s">
        <v>21</v>
      </c>
      <c r="I39" s="133"/>
      <c r="J39" s="133"/>
      <c r="K39" s="5">
        <v>240</v>
      </c>
      <c r="L39" s="41" t="s">
        <v>19</v>
      </c>
      <c r="M39" s="160">
        <v>657</v>
      </c>
      <c r="N39" s="69">
        <v>1</v>
      </c>
      <c r="O39" s="69">
        <v>7</v>
      </c>
      <c r="P39" s="70" t="s">
        <v>121</v>
      </c>
      <c r="Q39" s="81">
        <v>200</v>
      </c>
      <c r="R39" s="63">
        <f>R40</f>
        <v>3067.57</v>
      </c>
      <c r="S39" s="161"/>
      <c r="T39" s="63">
        <v>0</v>
      </c>
      <c r="U39" s="63">
        <v>0</v>
      </c>
    </row>
    <row r="40" spans="1:21" ht="47.25" x14ac:dyDescent="0.25">
      <c r="A40" s="3"/>
      <c r="B40" s="126"/>
      <c r="C40" s="123">
        <v>111</v>
      </c>
      <c r="D40" s="127">
        <v>111</v>
      </c>
      <c r="E40" s="132"/>
      <c r="F40" s="132"/>
      <c r="G40" s="132"/>
      <c r="H40" s="4" t="s">
        <v>27</v>
      </c>
      <c r="I40" s="133"/>
      <c r="J40" s="133"/>
      <c r="K40" s="5">
        <v>870</v>
      </c>
      <c r="L40" s="41" t="s">
        <v>20</v>
      </c>
      <c r="M40" s="160">
        <v>657</v>
      </c>
      <c r="N40" s="69">
        <v>1</v>
      </c>
      <c r="O40" s="69">
        <v>7</v>
      </c>
      <c r="P40" s="70" t="s">
        <v>121</v>
      </c>
      <c r="Q40" s="81">
        <v>240</v>
      </c>
      <c r="R40" s="63">
        <v>3067.57</v>
      </c>
      <c r="S40" s="18">
        <f t="shared" ref="S40:U43" si="17">S41</f>
        <v>0</v>
      </c>
      <c r="T40" s="63">
        <v>0</v>
      </c>
      <c r="U40" s="63">
        <v>0</v>
      </c>
    </row>
    <row r="41" spans="1:21" ht="15.75" x14ac:dyDescent="0.25">
      <c r="A41" s="3"/>
      <c r="B41" s="134" t="s">
        <v>29</v>
      </c>
      <c r="C41" s="134"/>
      <c r="D41" s="4">
        <v>111</v>
      </c>
      <c r="E41" s="132"/>
      <c r="F41" s="132"/>
      <c r="G41" s="132"/>
      <c r="H41" s="4" t="s">
        <v>27</v>
      </c>
      <c r="I41" s="133"/>
      <c r="J41" s="133"/>
      <c r="K41" s="5">
        <v>870</v>
      </c>
      <c r="L41" s="41" t="s">
        <v>28</v>
      </c>
      <c r="M41" s="160">
        <v>657</v>
      </c>
      <c r="N41" s="69">
        <v>1</v>
      </c>
      <c r="O41" s="69">
        <v>11</v>
      </c>
      <c r="P41" s="70" t="s">
        <v>163</v>
      </c>
      <c r="Q41" s="81">
        <v>0</v>
      </c>
      <c r="R41" s="63">
        <f>R42</f>
        <v>100</v>
      </c>
      <c r="S41" s="18">
        <f t="shared" si="17"/>
        <v>0</v>
      </c>
      <c r="T41" s="63">
        <f t="shared" si="17"/>
        <v>100</v>
      </c>
      <c r="U41" s="63">
        <f t="shared" si="17"/>
        <v>100</v>
      </c>
    </row>
    <row r="42" spans="1:21" ht="47.25" x14ac:dyDescent="0.25">
      <c r="A42" s="3"/>
      <c r="B42" s="134" t="s">
        <v>27</v>
      </c>
      <c r="C42" s="134"/>
      <c r="D42" s="4">
        <v>111</v>
      </c>
      <c r="E42" s="132"/>
      <c r="F42" s="132"/>
      <c r="G42" s="132"/>
      <c r="H42" s="4" t="s">
        <v>27</v>
      </c>
      <c r="I42" s="133"/>
      <c r="J42" s="133"/>
      <c r="K42" s="5">
        <v>870</v>
      </c>
      <c r="L42" s="41" t="s">
        <v>213</v>
      </c>
      <c r="M42" s="160">
        <v>657</v>
      </c>
      <c r="N42" s="69">
        <v>1</v>
      </c>
      <c r="O42" s="69">
        <v>11</v>
      </c>
      <c r="P42" s="70" t="s">
        <v>239</v>
      </c>
      <c r="Q42" s="81">
        <v>0</v>
      </c>
      <c r="R42" s="63">
        <f>R43</f>
        <v>100</v>
      </c>
      <c r="S42" s="18">
        <f t="shared" si="17"/>
        <v>0</v>
      </c>
      <c r="T42" s="63">
        <f t="shared" si="17"/>
        <v>100</v>
      </c>
      <c r="U42" s="63">
        <f t="shared" si="17"/>
        <v>100</v>
      </c>
    </row>
    <row r="43" spans="1:21" ht="15.75" x14ac:dyDescent="0.25">
      <c r="A43" s="3"/>
      <c r="B43" s="134">
        <v>800</v>
      </c>
      <c r="C43" s="134"/>
      <c r="D43" s="4">
        <v>111</v>
      </c>
      <c r="E43" s="132"/>
      <c r="F43" s="132"/>
      <c r="G43" s="132"/>
      <c r="H43" s="4" t="s">
        <v>27</v>
      </c>
      <c r="I43" s="133"/>
      <c r="J43" s="133"/>
      <c r="K43" s="5">
        <v>870</v>
      </c>
      <c r="L43" s="41" t="s">
        <v>30</v>
      </c>
      <c r="M43" s="160">
        <v>657</v>
      </c>
      <c r="N43" s="69">
        <v>1</v>
      </c>
      <c r="O43" s="69">
        <v>11</v>
      </c>
      <c r="P43" s="70" t="s">
        <v>120</v>
      </c>
      <c r="Q43" s="81">
        <v>0</v>
      </c>
      <c r="R43" s="63">
        <f>R44</f>
        <v>100</v>
      </c>
      <c r="S43" s="18">
        <f t="shared" si="17"/>
        <v>0</v>
      </c>
      <c r="T43" s="63">
        <f t="shared" si="17"/>
        <v>100</v>
      </c>
      <c r="U43" s="63">
        <f t="shared" si="17"/>
        <v>100</v>
      </c>
    </row>
    <row r="44" spans="1:21" ht="15.75" x14ac:dyDescent="0.25">
      <c r="A44" s="3"/>
      <c r="B44" s="126">
        <v>1</v>
      </c>
      <c r="C44" s="123">
        <v>111</v>
      </c>
      <c r="D44" s="123">
        <v>111</v>
      </c>
      <c r="E44" s="124" t="s">
        <v>29</v>
      </c>
      <c r="F44" s="124" t="s">
        <v>29</v>
      </c>
      <c r="G44" s="124" t="s">
        <v>27</v>
      </c>
      <c r="H44" s="123" t="s">
        <v>27</v>
      </c>
      <c r="I44" s="125"/>
      <c r="J44" s="125"/>
      <c r="K44" s="159">
        <v>870</v>
      </c>
      <c r="L44" s="41" t="s">
        <v>31</v>
      </c>
      <c r="M44" s="160">
        <v>657</v>
      </c>
      <c r="N44" s="69">
        <v>1</v>
      </c>
      <c r="O44" s="69">
        <v>11</v>
      </c>
      <c r="P44" s="70" t="s">
        <v>120</v>
      </c>
      <c r="Q44" s="81">
        <v>870</v>
      </c>
      <c r="R44" s="63">
        <v>100</v>
      </c>
      <c r="S44" s="161"/>
      <c r="T44" s="63">
        <v>100</v>
      </c>
      <c r="U44" s="63">
        <v>100</v>
      </c>
    </row>
    <row r="45" spans="1:21" ht="15.75" x14ac:dyDescent="0.25">
      <c r="A45" s="3"/>
      <c r="B45" s="126"/>
      <c r="C45" s="123"/>
      <c r="D45" s="127"/>
      <c r="E45" s="124"/>
      <c r="F45" s="124"/>
      <c r="G45" s="124"/>
      <c r="H45" s="4"/>
      <c r="I45" s="125"/>
      <c r="J45" s="125"/>
      <c r="K45" s="5"/>
      <c r="L45" s="41" t="s">
        <v>214</v>
      </c>
      <c r="M45" s="160">
        <v>657</v>
      </c>
      <c r="N45" s="69">
        <v>1</v>
      </c>
      <c r="O45" s="69">
        <v>13</v>
      </c>
      <c r="P45" s="70" t="s">
        <v>159</v>
      </c>
      <c r="Q45" s="81"/>
      <c r="R45" s="63">
        <v>0</v>
      </c>
      <c r="S45" s="161"/>
      <c r="T45" s="63">
        <v>1863.415</v>
      </c>
      <c r="U45" s="63">
        <v>3676.828</v>
      </c>
    </row>
    <row r="46" spans="1:21" ht="15.75" x14ac:dyDescent="0.25">
      <c r="A46" s="3"/>
      <c r="B46" s="126"/>
      <c r="C46" s="123"/>
      <c r="D46" s="127"/>
      <c r="E46" s="124"/>
      <c r="F46" s="124"/>
      <c r="G46" s="124"/>
      <c r="H46" s="4"/>
      <c r="I46" s="125"/>
      <c r="J46" s="125"/>
      <c r="K46" s="5"/>
      <c r="L46" s="41" t="s">
        <v>32</v>
      </c>
      <c r="M46" s="160">
        <v>657</v>
      </c>
      <c r="N46" s="69">
        <v>1</v>
      </c>
      <c r="O46" s="69">
        <v>13</v>
      </c>
      <c r="P46" s="70" t="s">
        <v>163</v>
      </c>
      <c r="Q46" s="81">
        <v>0</v>
      </c>
      <c r="R46" s="63">
        <f>R47+R54+R57+R66</f>
        <v>15302.314000000002</v>
      </c>
      <c r="S46" s="18">
        <f t="shared" ref="S46" ca="1" si="18">S47+S56+S54</f>
        <v>0</v>
      </c>
      <c r="T46" s="63">
        <f>T47+T57+T54+T66+T68</f>
        <v>12631.893</v>
      </c>
      <c r="U46" s="63">
        <f>U47+U57+U54+U66+U68</f>
        <v>13465.634000000002</v>
      </c>
    </row>
    <row r="47" spans="1:21" ht="47.25" x14ac:dyDescent="0.25">
      <c r="A47" s="3"/>
      <c r="B47" s="126"/>
      <c r="C47" s="123">
        <v>113</v>
      </c>
      <c r="D47" s="127">
        <v>113</v>
      </c>
      <c r="E47" s="132"/>
      <c r="F47" s="132"/>
      <c r="G47" s="132"/>
      <c r="H47" s="4" t="s">
        <v>10</v>
      </c>
      <c r="I47" s="133"/>
      <c r="J47" s="133"/>
      <c r="K47" s="5">
        <v>610</v>
      </c>
      <c r="L47" s="41" t="s">
        <v>171</v>
      </c>
      <c r="M47" s="160">
        <v>657</v>
      </c>
      <c r="N47" s="69">
        <v>1</v>
      </c>
      <c r="O47" s="69">
        <v>13</v>
      </c>
      <c r="P47" s="70" t="s">
        <v>116</v>
      </c>
      <c r="Q47" s="81">
        <v>0</v>
      </c>
      <c r="R47" s="63">
        <f>R48</f>
        <v>891.72799999999995</v>
      </c>
      <c r="S47" s="18">
        <f t="shared" ref="S47" ca="1" si="19">S48+S50+S52</f>
        <v>0</v>
      </c>
      <c r="T47" s="63">
        <f>T48</f>
        <v>241</v>
      </c>
      <c r="U47" s="63">
        <f t="shared" ref="U47" si="20">U48</f>
        <v>241</v>
      </c>
    </row>
    <row r="48" spans="1:21" ht="78.75" x14ac:dyDescent="0.25">
      <c r="A48" s="3"/>
      <c r="B48" s="134" t="s">
        <v>33</v>
      </c>
      <c r="C48" s="134"/>
      <c r="D48" s="4">
        <v>113</v>
      </c>
      <c r="E48" s="132"/>
      <c r="F48" s="132"/>
      <c r="G48" s="132"/>
      <c r="H48" s="4" t="s">
        <v>34</v>
      </c>
      <c r="I48" s="133"/>
      <c r="J48" s="133"/>
      <c r="K48" s="5">
        <v>810</v>
      </c>
      <c r="L48" s="41" t="s">
        <v>215</v>
      </c>
      <c r="M48" s="160">
        <v>657</v>
      </c>
      <c r="N48" s="69">
        <v>1</v>
      </c>
      <c r="O48" s="69">
        <v>13</v>
      </c>
      <c r="P48" s="70" t="s">
        <v>121</v>
      </c>
      <c r="Q48" s="81">
        <v>0</v>
      </c>
      <c r="R48" s="63">
        <f>R49+R50+R51+R53+R52</f>
        <v>891.72799999999995</v>
      </c>
      <c r="S48" s="18">
        <f t="shared" ref="S48:U55" ca="1" si="21">S49</f>
        <v>0</v>
      </c>
      <c r="T48" s="63">
        <f>T49+T50+T51+T53+T52</f>
        <v>241</v>
      </c>
      <c r="U48" s="63">
        <f>U49+U50+U51+U53+U52</f>
        <v>241</v>
      </c>
    </row>
    <row r="49" spans="1:21" ht="47.25" x14ac:dyDescent="0.25">
      <c r="A49" s="3"/>
      <c r="B49" s="134" t="s">
        <v>35</v>
      </c>
      <c r="C49" s="134"/>
      <c r="D49" s="4">
        <v>113</v>
      </c>
      <c r="E49" s="132"/>
      <c r="F49" s="132"/>
      <c r="G49" s="132"/>
      <c r="H49" s="4" t="s">
        <v>35</v>
      </c>
      <c r="I49" s="133"/>
      <c r="J49" s="133"/>
      <c r="K49" s="5">
        <v>320</v>
      </c>
      <c r="L49" s="41" t="s">
        <v>211</v>
      </c>
      <c r="M49" s="160">
        <v>657</v>
      </c>
      <c r="N49" s="69">
        <v>1</v>
      </c>
      <c r="O49" s="69">
        <v>13</v>
      </c>
      <c r="P49" s="70" t="s">
        <v>121</v>
      </c>
      <c r="Q49" s="81">
        <v>122</v>
      </c>
      <c r="R49" s="63">
        <v>70</v>
      </c>
      <c r="S49" s="18">
        <f t="shared" ca="1" si="21"/>
        <v>0</v>
      </c>
      <c r="T49" s="63">
        <v>0</v>
      </c>
      <c r="U49" s="63">
        <v>0</v>
      </c>
    </row>
    <row r="50" spans="1:21" ht="47.25" x14ac:dyDescent="0.25">
      <c r="A50" s="3"/>
      <c r="B50" s="123"/>
      <c r="C50" s="123"/>
      <c r="D50" s="4"/>
      <c r="E50" s="124"/>
      <c r="F50" s="124"/>
      <c r="G50" s="124"/>
      <c r="H50" s="4"/>
      <c r="I50" s="125"/>
      <c r="J50" s="125"/>
      <c r="K50" s="5"/>
      <c r="L50" s="41" t="s">
        <v>212</v>
      </c>
      <c r="M50" s="160">
        <v>657</v>
      </c>
      <c r="N50" s="69">
        <v>1</v>
      </c>
      <c r="O50" s="69">
        <v>13</v>
      </c>
      <c r="P50" s="70" t="s">
        <v>121</v>
      </c>
      <c r="Q50" s="81">
        <v>244</v>
      </c>
      <c r="R50" s="63">
        <v>799.72799999999995</v>
      </c>
      <c r="S50" s="18">
        <f t="shared" ca="1" si="21"/>
        <v>0</v>
      </c>
      <c r="T50" s="63">
        <v>220</v>
      </c>
      <c r="U50" s="63">
        <v>220</v>
      </c>
    </row>
    <row r="51" spans="1:21" ht="15.75" x14ac:dyDescent="0.25">
      <c r="A51" s="3"/>
      <c r="B51" s="134">
        <v>200</v>
      </c>
      <c r="C51" s="134"/>
      <c r="D51" s="4">
        <v>113</v>
      </c>
      <c r="E51" s="132"/>
      <c r="F51" s="132"/>
      <c r="G51" s="132"/>
      <c r="H51" s="4" t="s">
        <v>35</v>
      </c>
      <c r="I51" s="133"/>
      <c r="J51" s="133"/>
      <c r="K51" s="5">
        <v>240</v>
      </c>
      <c r="L51" s="82" t="s">
        <v>216</v>
      </c>
      <c r="M51" s="160">
        <v>657</v>
      </c>
      <c r="N51" s="83">
        <v>1</v>
      </c>
      <c r="O51" s="83">
        <v>13</v>
      </c>
      <c r="P51" s="85" t="s">
        <v>121</v>
      </c>
      <c r="Q51" s="164">
        <v>851</v>
      </c>
      <c r="R51" s="88">
        <v>0.5</v>
      </c>
      <c r="S51" s="18">
        <f t="shared" ca="1" si="21"/>
        <v>0</v>
      </c>
      <c r="T51" s="88">
        <v>0</v>
      </c>
      <c r="U51" s="88">
        <v>0</v>
      </c>
    </row>
    <row r="52" spans="1:21" ht="15.75" x14ac:dyDescent="0.25">
      <c r="A52" s="3"/>
      <c r="B52" s="126">
        <v>1</v>
      </c>
      <c r="C52" s="123">
        <v>113</v>
      </c>
      <c r="D52" s="123">
        <v>113</v>
      </c>
      <c r="E52" s="124" t="s">
        <v>33</v>
      </c>
      <c r="F52" s="124" t="s">
        <v>33</v>
      </c>
      <c r="G52" s="124" t="s">
        <v>35</v>
      </c>
      <c r="H52" s="123" t="s">
        <v>35</v>
      </c>
      <c r="I52" s="125"/>
      <c r="J52" s="125"/>
      <c r="K52" s="159">
        <v>240</v>
      </c>
      <c r="L52" s="82" t="s">
        <v>217</v>
      </c>
      <c r="M52" s="160">
        <v>657</v>
      </c>
      <c r="N52" s="83">
        <v>1</v>
      </c>
      <c r="O52" s="83">
        <v>13</v>
      </c>
      <c r="P52" s="85" t="s">
        <v>121</v>
      </c>
      <c r="Q52" s="164">
        <v>852</v>
      </c>
      <c r="R52" s="88">
        <v>6</v>
      </c>
      <c r="S52" s="18">
        <f t="shared" ca="1" si="21"/>
        <v>0</v>
      </c>
      <c r="T52" s="88">
        <v>6</v>
      </c>
      <c r="U52" s="88">
        <v>6</v>
      </c>
    </row>
    <row r="53" spans="1:21" ht="15.75" x14ac:dyDescent="0.25">
      <c r="A53" s="3"/>
      <c r="B53" s="126"/>
      <c r="C53" s="123"/>
      <c r="D53" s="4"/>
      <c r="E53" s="124"/>
      <c r="F53" s="124"/>
      <c r="G53" s="124"/>
      <c r="H53" s="4"/>
      <c r="I53" s="125"/>
      <c r="J53" s="125"/>
      <c r="K53" s="5"/>
      <c r="L53" s="82" t="s">
        <v>218</v>
      </c>
      <c r="M53" s="160">
        <v>657</v>
      </c>
      <c r="N53" s="83">
        <v>1</v>
      </c>
      <c r="O53" s="83">
        <v>13</v>
      </c>
      <c r="P53" s="85" t="s">
        <v>121</v>
      </c>
      <c r="Q53" s="164">
        <v>853</v>
      </c>
      <c r="R53" s="88">
        <v>15.5</v>
      </c>
      <c r="S53" s="18">
        <f t="shared" ca="1" si="21"/>
        <v>0</v>
      </c>
      <c r="T53" s="88">
        <v>15</v>
      </c>
      <c r="U53" s="88">
        <v>15</v>
      </c>
    </row>
    <row r="54" spans="1:21" ht="47.25" x14ac:dyDescent="0.25">
      <c r="A54" s="3"/>
      <c r="B54" s="126"/>
      <c r="C54" s="123"/>
      <c r="D54" s="4"/>
      <c r="E54" s="124"/>
      <c r="F54" s="124"/>
      <c r="G54" s="124"/>
      <c r="H54" s="4"/>
      <c r="I54" s="125"/>
      <c r="J54" s="125"/>
      <c r="K54" s="5"/>
      <c r="L54" s="42" t="s">
        <v>176</v>
      </c>
      <c r="M54" s="160">
        <v>657</v>
      </c>
      <c r="N54" s="69">
        <v>1</v>
      </c>
      <c r="O54" s="69">
        <v>13</v>
      </c>
      <c r="P54" s="70" t="s">
        <v>122</v>
      </c>
      <c r="Q54" s="81">
        <v>0</v>
      </c>
      <c r="R54" s="63">
        <f>R55</f>
        <v>29.437000000000001</v>
      </c>
      <c r="S54" s="18">
        <f t="shared" ca="1" si="21"/>
        <v>0</v>
      </c>
      <c r="T54" s="63">
        <f t="shared" si="21"/>
        <v>0</v>
      </c>
      <c r="U54" s="63">
        <f t="shared" si="21"/>
        <v>0</v>
      </c>
    </row>
    <row r="55" spans="1:21" ht="63" x14ac:dyDescent="0.25">
      <c r="A55" s="3"/>
      <c r="B55" s="126"/>
      <c r="C55" s="123"/>
      <c r="D55" s="4"/>
      <c r="E55" s="124"/>
      <c r="F55" s="124"/>
      <c r="G55" s="124"/>
      <c r="H55" s="4"/>
      <c r="I55" s="125"/>
      <c r="J55" s="125"/>
      <c r="K55" s="5"/>
      <c r="L55" s="41" t="s">
        <v>219</v>
      </c>
      <c r="M55" s="160">
        <v>657</v>
      </c>
      <c r="N55" s="69">
        <v>1</v>
      </c>
      <c r="O55" s="69">
        <v>13</v>
      </c>
      <c r="P55" s="100" t="s">
        <v>123</v>
      </c>
      <c r="Q55" s="81">
        <v>0</v>
      </c>
      <c r="R55" s="63">
        <f>R56</f>
        <v>29.437000000000001</v>
      </c>
      <c r="S55" s="18">
        <f t="shared" ca="1" si="21"/>
        <v>0</v>
      </c>
      <c r="T55" s="63">
        <f t="shared" si="21"/>
        <v>0</v>
      </c>
      <c r="U55" s="63">
        <f t="shared" si="21"/>
        <v>0</v>
      </c>
    </row>
    <row r="56" spans="1:21" ht="47.25" x14ac:dyDescent="0.25">
      <c r="A56" s="3"/>
      <c r="B56" s="126"/>
      <c r="C56" s="123"/>
      <c r="D56" s="4"/>
      <c r="E56" s="124"/>
      <c r="F56" s="124"/>
      <c r="G56" s="124"/>
      <c r="H56" s="4"/>
      <c r="I56" s="125"/>
      <c r="J56" s="125"/>
      <c r="K56" s="5"/>
      <c r="L56" s="41" t="s">
        <v>212</v>
      </c>
      <c r="M56" s="160">
        <v>657</v>
      </c>
      <c r="N56" s="69">
        <v>1</v>
      </c>
      <c r="O56" s="69">
        <v>13</v>
      </c>
      <c r="P56" s="100" t="s">
        <v>123</v>
      </c>
      <c r="Q56" s="81">
        <v>244</v>
      </c>
      <c r="R56" s="63">
        <v>29.437000000000001</v>
      </c>
      <c r="S56" s="18">
        <f t="shared" ref="S56" ca="1" si="22">S57+S59+S61</f>
        <v>0</v>
      </c>
      <c r="T56" s="63">
        <v>0</v>
      </c>
      <c r="U56" s="63">
        <v>0</v>
      </c>
    </row>
    <row r="57" spans="1:21" ht="63" x14ac:dyDescent="0.25">
      <c r="A57" s="3"/>
      <c r="B57" s="134">
        <v>300</v>
      </c>
      <c r="C57" s="134"/>
      <c r="D57" s="4">
        <v>113</v>
      </c>
      <c r="E57" s="132"/>
      <c r="F57" s="132"/>
      <c r="G57" s="132"/>
      <c r="H57" s="4" t="s">
        <v>35</v>
      </c>
      <c r="I57" s="133"/>
      <c r="J57" s="133"/>
      <c r="K57" s="5">
        <v>320</v>
      </c>
      <c r="L57" s="45" t="s">
        <v>177</v>
      </c>
      <c r="M57" s="160">
        <v>657</v>
      </c>
      <c r="N57" s="69">
        <v>1</v>
      </c>
      <c r="O57" s="69">
        <v>13</v>
      </c>
      <c r="P57" s="70" t="s">
        <v>124</v>
      </c>
      <c r="Q57" s="81">
        <v>0</v>
      </c>
      <c r="R57" s="63">
        <f>R58</f>
        <v>14381.149000000001</v>
      </c>
      <c r="S57" s="18">
        <f t="shared" ref="S57:S61" ca="1" si="23">S58</f>
        <v>0</v>
      </c>
      <c r="T57" s="63">
        <f>T58</f>
        <v>12289.893</v>
      </c>
      <c r="U57" s="63">
        <f>U58</f>
        <v>12517.634000000002</v>
      </c>
    </row>
    <row r="58" spans="1:21" ht="78.75" x14ac:dyDescent="0.25">
      <c r="A58" s="3"/>
      <c r="B58" s="123"/>
      <c r="C58" s="123"/>
      <c r="D58" s="4"/>
      <c r="E58" s="124"/>
      <c r="F58" s="124"/>
      <c r="G58" s="124"/>
      <c r="H58" s="4"/>
      <c r="I58" s="125"/>
      <c r="J58" s="125"/>
      <c r="K58" s="5"/>
      <c r="L58" s="45" t="s">
        <v>220</v>
      </c>
      <c r="M58" s="160">
        <v>657</v>
      </c>
      <c r="N58" s="69">
        <v>1</v>
      </c>
      <c r="O58" s="69">
        <v>13</v>
      </c>
      <c r="P58" s="70" t="s">
        <v>125</v>
      </c>
      <c r="Q58" s="81">
        <v>0</v>
      </c>
      <c r="R58" s="63">
        <f>R59+R60+R62+R63+R64+R61+R65</f>
        <v>14381.149000000001</v>
      </c>
      <c r="S58" s="18">
        <f t="shared" ca="1" si="23"/>
        <v>0</v>
      </c>
      <c r="T58" s="63">
        <f>T59+T60+T62+T63+T64+T61+T65</f>
        <v>12289.893</v>
      </c>
      <c r="U58" s="63">
        <f>U59+U60+U62+U63+U64+U61+U65</f>
        <v>12517.634000000002</v>
      </c>
    </row>
    <row r="59" spans="1:21" ht="15.75" x14ac:dyDescent="0.25">
      <c r="A59" s="3"/>
      <c r="B59" s="123"/>
      <c r="C59" s="123"/>
      <c r="D59" s="4"/>
      <c r="E59" s="124"/>
      <c r="F59" s="124"/>
      <c r="G59" s="124"/>
      <c r="H59" s="4"/>
      <c r="I59" s="125"/>
      <c r="J59" s="125"/>
      <c r="K59" s="5"/>
      <c r="L59" s="41" t="s">
        <v>245</v>
      </c>
      <c r="M59" s="160">
        <v>657</v>
      </c>
      <c r="N59" s="69">
        <v>1</v>
      </c>
      <c r="O59" s="69">
        <v>13</v>
      </c>
      <c r="P59" s="70" t="s">
        <v>125</v>
      </c>
      <c r="Q59" s="81">
        <v>111</v>
      </c>
      <c r="R59" s="63">
        <v>8675.1910000000007</v>
      </c>
      <c r="S59" s="18">
        <f t="shared" ca="1" si="23"/>
        <v>0</v>
      </c>
      <c r="T59" s="63">
        <v>8218.9950000000008</v>
      </c>
      <c r="U59" s="63">
        <v>8218.9950000000008</v>
      </c>
    </row>
    <row r="60" spans="1:21" ht="31.5" x14ac:dyDescent="0.25">
      <c r="A60" s="3"/>
      <c r="B60" s="126">
        <v>1</v>
      </c>
      <c r="C60" s="123">
        <v>113</v>
      </c>
      <c r="D60" s="123">
        <v>113</v>
      </c>
      <c r="E60" s="124" t="s">
        <v>33</v>
      </c>
      <c r="F60" s="124" t="s">
        <v>33</v>
      </c>
      <c r="G60" s="124" t="s">
        <v>35</v>
      </c>
      <c r="H60" s="123" t="s">
        <v>35</v>
      </c>
      <c r="I60" s="125"/>
      <c r="J60" s="125"/>
      <c r="K60" s="159">
        <v>320</v>
      </c>
      <c r="L60" s="41" t="s">
        <v>222</v>
      </c>
      <c r="M60" s="160">
        <v>657</v>
      </c>
      <c r="N60" s="69">
        <v>1</v>
      </c>
      <c r="O60" s="69">
        <v>13</v>
      </c>
      <c r="P60" s="70" t="s">
        <v>125</v>
      </c>
      <c r="Q60" s="81">
        <v>112</v>
      </c>
      <c r="R60" s="63">
        <v>120</v>
      </c>
      <c r="S60" s="18">
        <f t="shared" ca="1" si="23"/>
        <v>0</v>
      </c>
      <c r="T60" s="63">
        <v>10</v>
      </c>
      <c r="U60" s="63">
        <v>50</v>
      </c>
    </row>
    <row r="61" spans="1:21" ht="63" x14ac:dyDescent="0.25">
      <c r="A61" s="3"/>
      <c r="B61" s="134" t="s">
        <v>34</v>
      </c>
      <c r="C61" s="134"/>
      <c r="D61" s="4">
        <v>113</v>
      </c>
      <c r="E61" s="132"/>
      <c r="F61" s="132"/>
      <c r="G61" s="132"/>
      <c r="H61" s="4" t="s">
        <v>34</v>
      </c>
      <c r="I61" s="133"/>
      <c r="J61" s="133"/>
      <c r="K61" s="5">
        <v>810</v>
      </c>
      <c r="L61" s="41" t="s">
        <v>223</v>
      </c>
      <c r="M61" s="160">
        <v>657</v>
      </c>
      <c r="N61" s="69">
        <v>1</v>
      </c>
      <c r="O61" s="69">
        <v>13</v>
      </c>
      <c r="P61" s="70" t="s">
        <v>125</v>
      </c>
      <c r="Q61" s="81">
        <v>119</v>
      </c>
      <c r="R61" s="63">
        <v>2619.9090000000001</v>
      </c>
      <c r="S61" s="18">
        <f t="shared" ca="1" si="23"/>
        <v>0</v>
      </c>
      <c r="T61" s="63">
        <v>2482.1379999999999</v>
      </c>
      <c r="U61" s="63">
        <v>2482.1390000000001</v>
      </c>
    </row>
    <row r="62" spans="1:21" ht="31.5" x14ac:dyDescent="0.25">
      <c r="A62" s="3"/>
      <c r="B62" s="134">
        <v>300</v>
      </c>
      <c r="C62" s="134"/>
      <c r="D62" s="4">
        <v>113</v>
      </c>
      <c r="E62" s="132"/>
      <c r="F62" s="132"/>
      <c r="G62" s="132"/>
      <c r="H62" s="4" t="s">
        <v>34</v>
      </c>
      <c r="I62" s="133"/>
      <c r="J62" s="133"/>
      <c r="K62" s="5">
        <v>320</v>
      </c>
      <c r="L62" s="41" t="s">
        <v>224</v>
      </c>
      <c r="M62" s="160">
        <v>657</v>
      </c>
      <c r="N62" s="69">
        <v>1</v>
      </c>
      <c r="O62" s="69">
        <v>13</v>
      </c>
      <c r="P62" s="70" t="s">
        <v>125</v>
      </c>
      <c r="Q62" s="81">
        <v>242</v>
      </c>
      <c r="R62" s="63">
        <v>267.43200000000002</v>
      </c>
      <c r="S62" s="18">
        <f ca="1">S70</f>
        <v>0</v>
      </c>
      <c r="T62" s="63">
        <v>100</v>
      </c>
      <c r="U62" s="63">
        <v>200</v>
      </c>
    </row>
    <row r="63" spans="1:21" ht="47.25" x14ac:dyDescent="0.25">
      <c r="A63" s="3"/>
      <c r="B63" s="123"/>
      <c r="C63" s="123"/>
      <c r="D63" s="4"/>
      <c r="E63" s="124"/>
      <c r="F63" s="124"/>
      <c r="G63" s="124"/>
      <c r="H63" s="4"/>
      <c r="I63" s="125"/>
      <c r="J63" s="125"/>
      <c r="K63" s="5"/>
      <c r="L63" s="41" t="s">
        <v>212</v>
      </c>
      <c r="M63" s="160">
        <v>657</v>
      </c>
      <c r="N63" s="69">
        <v>1</v>
      </c>
      <c r="O63" s="69">
        <v>13</v>
      </c>
      <c r="P63" s="70" t="s">
        <v>125</v>
      </c>
      <c r="Q63" s="81">
        <v>244</v>
      </c>
      <c r="R63" s="63">
        <v>2616.1170000000002</v>
      </c>
      <c r="S63" s="18"/>
      <c r="T63" s="63">
        <v>1382.26</v>
      </c>
      <c r="U63" s="63">
        <v>1470</v>
      </c>
    </row>
    <row r="64" spans="1:21" ht="15.75" x14ac:dyDescent="0.25">
      <c r="A64" s="3"/>
      <c r="B64" s="123"/>
      <c r="C64" s="123"/>
      <c r="D64" s="4"/>
      <c r="E64" s="124"/>
      <c r="F64" s="124"/>
      <c r="G64" s="124"/>
      <c r="H64" s="4"/>
      <c r="I64" s="125"/>
      <c r="J64" s="125"/>
      <c r="K64" s="5"/>
      <c r="L64" s="41" t="s">
        <v>216</v>
      </c>
      <c r="M64" s="160">
        <v>657</v>
      </c>
      <c r="N64" s="69">
        <v>1</v>
      </c>
      <c r="O64" s="69">
        <v>13</v>
      </c>
      <c r="P64" s="70" t="s">
        <v>125</v>
      </c>
      <c r="Q64" s="81">
        <v>851</v>
      </c>
      <c r="R64" s="63">
        <v>82</v>
      </c>
      <c r="S64" s="18"/>
      <c r="T64" s="63">
        <v>96</v>
      </c>
      <c r="U64" s="63">
        <v>96</v>
      </c>
    </row>
    <row r="65" spans="1:21" ht="15.75" x14ac:dyDescent="0.25">
      <c r="A65" s="3"/>
      <c r="B65" s="123"/>
      <c r="C65" s="123"/>
      <c r="D65" s="4"/>
      <c r="E65" s="124"/>
      <c r="F65" s="124"/>
      <c r="G65" s="124"/>
      <c r="H65" s="4"/>
      <c r="I65" s="125"/>
      <c r="J65" s="125"/>
      <c r="K65" s="5"/>
      <c r="L65" s="41" t="s">
        <v>218</v>
      </c>
      <c r="M65" s="160">
        <v>657</v>
      </c>
      <c r="N65" s="69">
        <v>1</v>
      </c>
      <c r="O65" s="69">
        <v>13</v>
      </c>
      <c r="P65" s="70" t="s">
        <v>125</v>
      </c>
      <c r="Q65" s="81">
        <v>853</v>
      </c>
      <c r="R65" s="63">
        <v>0.5</v>
      </c>
      <c r="S65" s="18"/>
      <c r="T65" s="63">
        <v>0.5</v>
      </c>
      <c r="U65" s="63">
        <v>0.5</v>
      </c>
    </row>
    <row r="66" spans="1:21" ht="157.5" x14ac:dyDescent="0.25">
      <c r="A66" s="3"/>
      <c r="B66" s="123"/>
      <c r="C66" s="123"/>
      <c r="D66" s="4"/>
      <c r="E66" s="124"/>
      <c r="F66" s="124"/>
      <c r="G66" s="124"/>
      <c r="H66" s="4"/>
      <c r="I66" s="125"/>
      <c r="J66" s="125"/>
      <c r="K66" s="5"/>
      <c r="L66" s="41" t="s">
        <v>225</v>
      </c>
      <c r="M66" s="160">
        <v>657</v>
      </c>
      <c r="N66" s="69">
        <v>1</v>
      </c>
      <c r="O66" s="69">
        <v>13</v>
      </c>
      <c r="P66" s="91" t="s">
        <v>161</v>
      </c>
      <c r="Q66" s="81">
        <v>0</v>
      </c>
      <c r="R66" s="63">
        <v>0</v>
      </c>
      <c r="S66" s="18"/>
      <c r="T66" s="63">
        <f>T67</f>
        <v>100</v>
      </c>
      <c r="U66" s="63">
        <f>U67</f>
        <v>700</v>
      </c>
    </row>
    <row r="67" spans="1:21" ht="47.25" x14ac:dyDescent="0.25">
      <c r="A67" s="3"/>
      <c r="B67" s="123"/>
      <c r="C67" s="123"/>
      <c r="D67" s="4"/>
      <c r="E67" s="124"/>
      <c r="F67" s="124"/>
      <c r="G67" s="124"/>
      <c r="H67" s="4"/>
      <c r="I67" s="125"/>
      <c r="J67" s="125"/>
      <c r="K67" s="5"/>
      <c r="L67" s="41" t="s">
        <v>212</v>
      </c>
      <c r="M67" s="160">
        <v>657</v>
      </c>
      <c r="N67" s="69">
        <v>1</v>
      </c>
      <c r="O67" s="69">
        <v>13</v>
      </c>
      <c r="P67" s="91" t="s">
        <v>161</v>
      </c>
      <c r="Q67" s="81">
        <v>244</v>
      </c>
      <c r="R67" s="63">
        <v>0</v>
      </c>
      <c r="S67" s="18"/>
      <c r="T67" s="63">
        <v>100</v>
      </c>
      <c r="U67" s="63">
        <v>700</v>
      </c>
    </row>
    <row r="68" spans="1:21" ht="157.5" x14ac:dyDescent="0.25">
      <c r="A68" s="3"/>
      <c r="B68" s="123"/>
      <c r="C68" s="123"/>
      <c r="D68" s="4"/>
      <c r="E68" s="124"/>
      <c r="F68" s="124"/>
      <c r="G68" s="124"/>
      <c r="H68" s="4"/>
      <c r="I68" s="125"/>
      <c r="J68" s="125"/>
      <c r="K68" s="5"/>
      <c r="L68" s="41" t="s">
        <v>226</v>
      </c>
      <c r="M68" s="160">
        <v>657</v>
      </c>
      <c r="N68" s="69">
        <v>1</v>
      </c>
      <c r="O68" s="69">
        <v>13</v>
      </c>
      <c r="P68" s="91" t="s">
        <v>162</v>
      </c>
      <c r="Q68" s="81">
        <v>0</v>
      </c>
      <c r="R68" s="63">
        <v>0</v>
      </c>
      <c r="S68" s="18"/>
      <c r="T68" s="63">
        <f>T69</f>
        <v>1</v>
      </c>
      <c r="U68" s="63">
        <f>U69</f>
        <v>7</v>
      </c>
    </row>
    <row r="69" spans="1:21" ht="47.25" x14ac:dyDescent="0.25">
      <c r="A69" s="3"/>
      <c r="B69" s="123"/>
      <c r="C69" s="123"/>
      <c r="D69" s="4"/>
      <c r="E69" s="124"/>
      <c r="F69" s="124"/>
      <c r="G69" s="124"/>
      <c r="H69" s="4"/>
      <c r="I69" s="125"/>
      <c r="J69" s="125"/>
      <c r="K69" s="5"/>
      <c r="L69" s="41" t="s">
        <v>212</v>
      </c>
      <c r="M69" s="160">
        <v>657</v>
      </c>
      <c r="N69" s="69">
        <v>1</v>
      </c>
      <c r="O69" s="69">
        <v>13</v>
      </c>
      <c r="P69" s="91" t="s">
        <v>162</v>
      </c>
      <c r="Q69" s="81">
        <v>244</v>
      </c>
      <c r="R69" s="63">
        <v>0</v>
      </c>
      <c r="S69" s="18"/>
      <c r="T69" s="63">
        <v>1</v>
      </c>
      <c r="U69" s="63">
        <v>7</v>
      </c>
    </row>
    <row r="70" spans="1:21" ht="15.75" x14ac:dyDescent="0.25">
      <c r="A70" s="3"/>
      <c r="B70" s="126">
        <v>1</v>
      </c>
      <c r="C70" s="123">
        <v>113</v>
      </c>
      <c r="D70" s="123">
        <v>113</v>
      </c>
      <c r="E70" s="124" t="s">
        <v>33</v>
      </c>
      <c r="F70" s="124" t="s">
        <v>33</v>
      </c>
      <c r="G70" s="124" t="s">
        <v>34</v>
      </c>
      <c r="H70" s="123" t="s">
        <v>34</v>
      </c>
      <c r="I70" s="125"/>
      <c r="J70" s="125"/>
      <c r="K70" s="159">
        <v>320</v>
      </c>
      <c r="L70" s="165" t="s">
        <v>37</v>
      </c>
      <c r="M70" s="160">
        <v>657</v>
      </c>
      <c r="N70" s="166">
        <v>2</v>
      </c>
      <c r="O70" s="166">
        <v>0</v>
      </c>
      <c r="P70" s="101" t="s">
        <v>163</v>
      </c>
      <c r="Q70" s="167">
        <v>0</v>
      </c>
      <c r="R70" s="58">
        <f t="shared" ref="R70:R72" si="24">R71</f>
        <v>393.8</v>
      </c>
      <c r="S70" s="6">
        <f t="shared" ref="R70:U72" ca="1" si="25">S71</f>
        <v>0</v>
      </c>
      <c r="T70" s="58">
        <f t="shared" si="25"/>
        <v>397.7</v>
      </c>
      <c r="U70" s="58">
        <f t="shared" si="25"/>
        <v>411</v>
      </c>
    </row>
    <row r="71" spans="1:21" ht="15.75" x14ac:dyDescent="0.25">
      <c r="A71" s="3"/>
      <c r="B71" s="137">
        <v>2</v>
      </c>
      <c r="C71" s="137"/>
      <c r="D71" s="4">
        <v>203</v>
      </c>
      <c r="E71" s="135"/>
      <c r="F71" s="135"/>
      <c r="G71" s="135"/>
      <c r="H71" s="4" t="s">
        <v>36</v>
      </c>
      <c r="I71" s="136"/>
      <c r="J71" s="136"/>
      <c r="K71" s="5">
        <v>530</v>
      </c>
      <c r="L71" s="41" t="s">
        <v>38</v>
      </c>
      <c r="M71" s="160">
        <v>657</v>
      </c>
      <c r="N71" s="69">
        <v>2</v>
      </c>
      <c r="O71" s="69">
        <v>3</v>
      </c>
      <c r="P71" s="70" t="s">
        <v>163</v>
      </c>
      <c r="Q71" s="81">
        <v>0</v>
      </c>
      <c r="R71" s="63">
        <f t="shared" si="24"/>
        <v>393.8</v>
      </c>
      <c r="S71" s="18">
        <f t="shared" ca="1" si="25"/>
        <v>0</v>
      </c>
      <c r="T71" s="63">
        <f t="shared" si="25"/>
        <v>397.7</v>
      </c>
      <c r="U71" s="63">
        <f t="shared" si="25"/>
        <v>411</v>
      </c>
    </row>
    <row r="72" spans="1:21" ht="47.25" x14ac:dyDescent="0.25">
      <c r="A72" s="3"/>
      <c r="B72" s="126"/>
      <c r="C72" s="123">
        <v>203</v>
      </c>
      <c r="D72" s="127">
        <v>203</v>
      </c>
      <c r="E72" s="132"/>
      <c r="F72" s="132"/>
      <c r="G72" s="132"/>
      <c r="H72" s="4" t="s">
        <v>36</v>
      </c>
      <c r="I72" s="133"/>
      <c r="J72" s="133"/>
      <c r="K72" s="5">
        <v>530</v>
      </c>
      <c r="L72" s="41" t="s">
        <v>171</v>
      </c>
      <c r="M72" s="160">
        <v>657</v>
      </c>
      <c r="N72" s="69">
        <v>2</v>
      </c>
      <c r="O72" s="69">
        <v>3</v>
      </c>
      <c r="P72" s="100" t="s">
        <v>116</v>
      </c>
      <c r="Q72" s="81">
        <v>0</v>
      </c>
      <c r="R72" s="63">
        <f t="shared" si="24"/>
        <v>393.8</v>
      </c>
      <c r="S72" s="18">
        <f t="shared" ca="1" si="25"/>
        <v>0</v>
      </c>
      <c r="T72" s="63">
        <f t="shared" si="25"/>
        <v>397.7</v>
      </c>
      <c r="U72" s="63">
        <f t="shared" si="25"/>
        <v>411</v>
      </c>
    </row>
    <row r="73" spans="1:21" ht="94.5" x14ac:dyDescent="0.25">
      <c r="A73" s="3"/>
      <c r="B73" s="134" t="s">
        <v>39</v>
      </c>
      <c r="C73" s="134"/>
      <c r="D73" s="4">
        <v>203</v>
      </c>
      <c r="E73" s="132"/>
      <c r="F73" s="132"/>
      <c r="G73" s="132"/>
      <c r="H73" s="4" t="s">
        <v>36</v>
      </c>
      <c r="I73" s="133"/>
      <c r="J73" s="133"/>
      <c r="K73" s="5">
        <v>530</v>
      </c>
      <c r="L73" s="41" t="s">
        <v>178</v>
      </c>
      <c r="M73" s="160">
        <v>657</v>
      </c>
      <c r="N73" s="69">
        <v>2</v>
      </c>
      <c r="O73" s="69">
        <v>3</v>
      </c>
      <c r="P73" s="100" t="s">
        <v>126</v>
      </c>
      <c r="Q73" s="81">
        <v>0</v>
      </c>
      <c r="R73" s="63">
        <f>R74+R75+R77+R76</f>
        <v>393.8</v>
      </c>
      <c r="S73" s="18">
        <f t="shared" ref="S73" ca="1" si="26">S74+S76</f>
        <v>756.4</v>
      </c>
      <c r="T73" s="63">
        <f t="shared" ref="T73:U73" si="27">T74+T75+T77+T76</f>
        <v>397.7</v>
      </c>
      <c r="U73" s="63">
        <f t="shared" si="27"/>
        <v>411</v>
      </c>
    </row>
    <row r="74" spans="1:21" ht="31.5" x14ac:dyDescent="0.25">
      <c r="A74" s="3"/>
      <c r="B74" s="134" t="s">
        <v>36</v>
      </c>
      <c r="C74" s="134"/>
      <c r="D74" s="4">
        <v>203</v>
      </c>
      <c r="E74" s="132"/>
      <c r="F74" s="132"/>
      <c r="G74" s="132"/>
      <c r="H74" s="4" t="s">
        <v>36</v>
      </c>
      <c r="I74" s="133"/>
      <c r="J74" s="133"/>
      <c r="K74" s="5">
        <v>530</v>
      </c>
      <c r="L74" s="41" t="s">
        <v>244</v>
      </c>
      <c r="M74" s="160">
        <v>657</v>
      </c>
      <c r="N74" s="69">
        <v>2</v>
      </c>
      <c r="O74" s="69">
        <v>3</v>
      </c>
      <c r="P74" s="100" t="s">
        <v>126</v>
      </c>
      <c r="Q74" s="81">
        <v>121</v>
      </c>
      <c r="R74" s="63">
        <v>288.94</v>
      </c>
      <c r="S74" s="18">
        <f t="shared" ref="S74" ca="1" si="28">S75</f>
        <v>707.6</v>
      </c>
      <c r="T74" s="63">
        <v>288.94</v>
      </c>
      <c r="U74" s="63">
        <v>288.94</v>
      </c>
    </row>
    <row r="75" spans="1:21" ht="47.25" x14ac:dyDescent="0.25">
      <c r="A75" s="3"/>
      <c r="B75" s="123"/>
      <c r="C75" s="123"/>
      <c r="D75" s="4"/>
      <c r="E75" s="124"/>
      <c r="F75" s="124"/>
      <c r="G75" s="124"/>
      <c r="H75" s="4"/>
      <c r="I75" s="125"/>
      <c r="J75" s="125"/>
      <c r="K75" s="5"/>
      <c r="L75" s="41" t="s">
        <v>211</v>
      </c>
      <c r="M75" s="160">
        <v>657</v>
      </c>
      <c r="N75" s="69">
        <v>2</v>
      </c>
      <c r="O75" s="69">
        <v>3</v>
      </c>
      <c r="P75" s="100" t="s">
        <v>126</v>
      </c>
      <c r="Q75" s="81">
        <v>122</v>
      </c>
      <c r="R75" s="63">
        <v>20.3</v>
      </c>
      <c r="S75" s="18">
        <f t="shared" ref="S75" ca="1" si="29">S74</f>
        <v>0</v>
      </c>
      <c r="T75" s="63">
        <v>24.2</v>
      </c>
      <c r="U75" s="63">
        <v>37.5</v>
      </c>
    </row>
    <row r="76" spans="1:21" ht="63" x14ac:dyDescent="0.25">
      <c r="A76" s="3"/>
      <c r="B76" s="123"/>
      <c r="C76" s="123"/>
      <c r="D76" s="4"/>
      <c r="E76" s="124"/>
      <c r="F76" s="124"/>
      <c r="G76" s="124"/>
      <c r="H76" s="4"/>
      <c r="I76" s="125"/>
      <c r="J76" s="125"/>
      <c r="K76" s="5"/>
      <c r="L76" s="65" t="s">
        <v>209</v>
      </c>
      <c r="M76" s="160">
        <v>657</v>
      </c>
      <c r="N76" s="69">
        <v>2</v>
      </c>
      <c r="O76" s="69">
        <v>3</v>
      </c>
      <c r="P76" s="100" t="s">
        <v>126</v>
      </c>
      <c r="Q76" s="81">
        <v>129</v>
      </c>
      <c r="R76" s="63">
        <v>84.56</v>
      </c>
      <c r="S76" s="18">
        <f t="shared" ref="S76" si="30">S77</f>
        <v>0</v>
      </c>
      <c r="T76" s="63">
        <v>84.56</v>
      </c>
      <c r="U76" s="63">
        <v>84.56</v>
      </c>
    </row>
    <row r="77" spans="1:21" ht="47.25" x14ac:dyDescent="0.25">
      <c r="A77" s="3"/>
      <c r="B77" s="134">
        <v>500</v>
      </c>
      <c r="C77" s="134"/>
      <c r="D77" s="4">
        <v>203</v>
      </c>
      <c r="E77" s="132"/>
      <c r="F77" s="132"/>
      <c r="G77" s="132"/>
      <c r="H77" s="4" t="s">
        <v>36</v>
      </c>
      <c r="I77" s="133"/>
      <c r="J77" s="133"/>
      <c r="K77" s="5">
        <v>530</v>
      </c>
      <c r="L77" s="41" t="s">
        <v>212</v>
      </c>
      <c r="M77" s="160">
        <v>657</v>
      </c>
      <c r="N77" s="69">
        <v>2</v>
      </c>
      <c r="O77" s="69">
        <v>3</v>
      </c>
      <c r="P77" s="100" t="s">
        <v>126</v>
      </c>
      <c r="Q77" s="81">
        <v>244</v>
      </c>
      <c r="R77" s="70">
        <v>0</v>
      </c>
      <c r="S77" s="161"/>
      <c r="T77" s="70">
        <v>0</v>
      </c>
      <c r="U77" s="70">
        <v>0</v>
      </c>
    </row>
    <row r="78" spans="1:21" ht="31.5" x14ac:dyDescent="0.25">
      <c r="A78" s="3"/>
      <c r="B78" s="126">
        <v>2</v>
      </c>
      <c r="C78" s="123">
        <v>203</v>
      </c>
      <c r="D78" s="123">
        <v>203</v>
      </c>
      <c r="E78" s="124" t="s">
        <v>39</v>
      </c>
      <c r="F78" s="124" t="s">
        <v>39</v>
      </c>
      <c r="G78" s="124" t="s">
        <v>36</v>
      </c>
      <c r="H78" s="123" t="s">
        <v>36</v>
      </c>
      <c r="I78" s="125"/>
      <c r="J78" s="125"/>
      <c r="K78" s="159">
        <v>530</v>
      </c>
      <c r="L78" s="165" t="s">
        <v>41</v>
      </c>
      <c r="M78" s="160">
        <v>657</v>
      </c>
      <c r="N78" s="166">
        <v>3</v>
      </c>
      <c r="O78" s="166">
        <v>0</v>
      </c>
      <c r="P78" s="101" t="s">
        <v>163</v>
      </c>
      <c r="Q78" s="167">
        <v>0</v>
      </c>
      <c r="R78" s="58">
        <f>R79+R83+R90</f>
        <v>4719.5950000000003</v>
      </c>
      <c r="S78" s="6">
        <f t="shared" ref="S78" si="31">S79+S84+S94</f>
        <v>51.5</v>
      </c>
      <c r="T78" s="58">
        <f>T79+T83+T90</f>
        <v>2295.31</v>
      </c>
      <c r="U78" s="58">
        <f>U79+U83+U90</f>
        <v>2295.3200000000002</v>
      </c>
    </row>
    <row r="79" spans="1:21" ht="15.75" x14ac:dyDescent="0.25">
      <c r="A79" s="3"/>
      <c r="B79" s="137">
        <v>3</v>
      </c>
      <c r="C79" s="137"/>
      <c r="D79" s="4">
        <v>314</v>
      </c>
      <c r="E79" s="135"/>
      <c r="F79" s="135"/>
      <c r="G79" s="135"/>
      <c r="H79" s="4" t="s">
        <v>40</v>
      </c>
      <c r="I79" s="136"/>
      <c r="J79" s="136"/>
      <c r="K79" s="5">
        <v>540</v>
      </c>
      <c r="L79" s="41" t="s">
        <v>43</v>
      </c>
      <c r="M79" s="160">
        <v>657</v>
      </c>
      <c r="N79" s="69">
        <v>3</v>
      </c>
      <c r="O79" s="69">
        <v>4</v>
      </c>
      <c r="P79" s="70" t="s">
        <v>163</v>
      </c>
      <c r="Q79" s="81">
        <v>0</v>
      </c>
      <c r="R79" s="63">
        <f>R80</f>
        <v>19.440000000000001</v>
      </c>
      <c r="S79" s="18">
        <f t="shared" ref="S79:U82" si="32">S80</f>
        <v>0</v>
      </c>
      <c r="T79" s="63">
        <f t="shared" si="32"/>
        <v>19.440000000000001</v>
      </c>
      <c r="U79" s="63">
        <f t="shared" si="32"/>
        <v>19.440000000000001</v>
      </c>
    </row>
    <row r="80" spans="1:21" ht="189" x14ac:dyDescent="0.25">
      <c r="A80" s="3"/>
      <c r="B80" s="126"/>
      <c r="C80" s="123">
        <v>304</v>
      </c>
      <c r="D80" s="127">
        <v>304</v>
      </c>
      <c r="E80" s="132"/>
      <c r="F80" s="132"/>
      <c r="G80" s="132"/>
      <c r="H80" s="4" t="s">
        <v>42</v>
      </c>
      <c r="I80" s="133"/>
      <c r="J80" s="133"/>
      <c r="K80" s="5">
        <v>530</v>
      </c>
      <c r="L80" s="41" t="s">
        <v>227</v>
      </c>
      <c r="M80" s="160">
        <v>657</v>
      </c>
      <c r="N80" s="69">
        <v>3</v>
      </c>
      <c r="O80" s="69">
        <v>4</v>
      </c>
      <c r="P80" s="100" t="s">
        <v>127</v>
      </c>
      <c r="Q80" s="81">
        <v>0</v>
      </c>
      <c r="R80" s="63">
        <f>R81+R82</f>
        <v>19.440000000000001</v>
      </c>
      <c r="S80" s="18">
        <f t="shared" si="32"/>
        <v>0</v>
      </c>
      <c r="T80" s="63">
        <f t="shared" ref="T80:U80" si="33">T81+T82</f>
        <v>19.440000000000001</v>
      </c>
      <c r="U80" s="63">
        <f t="shared" si="33"/>
        <v>19.440000000000001</v>
      </c>
    </row>
    <row r="81" spans="1:21" ht="47.25" x14ac:dyDescent="0.25">
      <c r="A81" s="3"/>
      <c r="B81" s="134" t="s">
        <v>14</v>
      </c>
      <c r="C81" s="134"/>
      <c r="D81" s="4">
        <v>304</v>
      </c>
      <c r="E81" s="132"/>
      <c r="F81" s="132"/>
      <c r="G81" s="132"/>
      <c r="H81" s="4" t="s">
        <v>44</v>
      </c>
      <c r="I81" s="133"/>
      <c r="J81" s="133"/>
      <c r="K81" s="5">
        <v>240</v>
      </c>
      <c r="L81" s="41" t="s">
        <v>212</v>
      </c>
      <c r="M81" s="160">
        <v>657</v>
      </c>
      <c r="N81" s="69">
        <v>3</v>
      </c>
      <c r="O81" s="69">
        <v>4</v>
      </c>
      <c r="P81" s="100" t="s">
        <v>127</v>
      </c>
      <c r="Q81" s="81">
        <v>244</v>
      </c>
      <c r="R81" s="63">
        <v>2.37</v>
      </c>
      <c r="S81" s="18">
        <f t="shared" si="32"/>
        <v>0</v>
      </c>
      <c r="T81" s="63">
        <v>2.37</v>
      </c>
      <c r="U81" s="63">
        <v>2.37</v>
      </c>
    </row>
    <row r="82" spans="1:21" ht="47.25" x14ac:dyDescent="0.25">
      <c r="A82" s="3"/>
      <c r="B82" s="134" t="s">
        <v>45</v>
      </c>
      <c r="C82" s="134"/>
      <c r="D82" s="4">
        <v>304</v>
      </c>
      <c r="E82" s="132"/>
      <c r="F82" s="132"/>
      <c r="G82" s="132"/>
      <c r="H82" s="4" t="s">
        <v>45</v>
      </c>
      <c r="I82" s="133"/>
      <c r="J82" s="133"/>
      <c r="K82" s="5">
        <v>120</v>
      </c>
      <c r="L82" s="41" t="s">
        <v>212</v>
      </c>
      <c r="M82" s="160">
        <v>657</v>
      </c>
      <c r="N82" s="69">
        <v>3</v>
      </c>
      <c r="O82" s="69">
        <v>4</v>
      </c>
      <c r="P82" s="100" t="s">
        <v>200</v>
      </c>
      <c r="Q82" s="81">
        <v>244</v>
      </c>
      <c r="R82" s="63">
        <v>17.07</v>
      </c>
      <c r="S82" s="18">
        <f t="shared" si="32"/>
        <v>0</v>
      </c>
      <c r="T82" s="63">
        <v>17.07</v>
      </c>
      <c r="U82" s="63">
        <v>17.07</v>
      </c>
    </row>
    <row r="83" spans="1:21" ht="47.25" x14ac:dyDescent="0.25">
      <c r="A83" s="3"/>
      <c r="B83" s="134">
        <v>100</v>
      </c>
      <c r="C83" s="134"/>
      <c r="D83" s="4">
        <v>304</v>
      </c>
      <c r="E83" s="132"/>
      <c r="F83" s="132"/>
      <c r="G83" s="132"/>
      <c r="H83" s="4" t="s">
        <v>45</v>
      </c>
      <c r="I83" s="133"/>
      <c r="J83" s="133"/>
      <c r="K83" s="5">
        <v>120</v>
      </c>
      <c r="L83" s="41" t="s">
        <v>47</v>
      </c>
      <c r="M83" s="160">
        <v>657</v>
      </c>
      <c r="N83" s="69">
        <v>3</v>
      </c>
      <c r="O83" s="69">
        <v>9</v>
      </c>
      <c r="P83" s="70" t="s">
        <v>163</v>
      </c>
      <c r="Q83" s="81">
        <v>0</v>
      </c>
      <c r="R83" s="63">
        <f>R84+R87</f>
        <v>4678.7250000000004</v>
      </c>
      <c r="S83" s="161"/>
      <c r="T83" s="63">
        <f t="shared" ref="T83:U83" si="34">T84+T87</f>
        <v>2254.44</v>
      </c>
      <c r="U83" s="63">
        <f t="shared" si="34"/>
        <v>2254.44</v>
      </c>
    </row>
    <row r="84" spans="1:21" ht="78.75" x14ac:dyDescent="0.25">
      <c r="A84" s="3"/>
      <c r="B84" s="126">
        <v>3</v>
      </c>
      <c r="C84" s="123">
        <v>304</v>
      </c>
      <c r="D84" s="123">
        <v>304</v>
      </c>
      <c r="E84" s="124" t="s">
        <v>14</v>
      </c>
      <c r="F84" s="124" t="s">
        <v>14</v>
      </c>
      <c r="G84" s="124" t="s">
        <v>45</v>
      </c>
      <c r="H84" s="123" t="s">
        <v>45</v>
      </c>
      <c r="I84" s="125"/>
      <c r="J84" s="125"/>
      <c r="K84" s="159">
        <v>120</v>
      </c>
      <c r="L84" s="41" t="s">
        <v>179</v>
      </c>
      <c r="M84" s="160">
        <v>657</v>
      </c>
      <c r="N84" s="69">
        <v>3</v>
      </c>
      <c r="O84" s="69">
        <v>9</v>
      </c>
      <c r="P84" s="168" t="s">
        <v>128</v>
      </c>
      <c r="Q84" s="81">
        <v>0</v>
      </c>
      <c r="R84" s="63">
        <f>R85</f>
        <v>3478.56</v>
      </c>
      <c r="S84" s="18">
        <f t="shared" ref="S84" si="35">S85+S89</f>
        <v>0</v>
      </c>
      <c r="T84" s="63">
        <f t="shared" ref="T84:U85" si="36">T85</f>
        <v>1054.44</v>
      </c>
      <c r="U84" s="63">
        <f t="shared" si="36"/>
        <v>1054.44</v>
      </c>
    </row>
    <row r="85" spans="1:21" ht="94.5" x14ac:dyDescent="0.25">
      <c r="A85" s="3"/>
      <c r="B85" s="126"/>
      <c r="C85" s="123">
        <v>309</v>
      </c>
      <c r="D85" s="127">
        <v>309</v>
      </c>
      <c r="E85" s="132"/>
      <c r="F85" s="132"/>
      <c r="G85" s="132"/>
      <c r="H85" s="4" t="s">
        <v>46</v>
      </c>
      <c r="I85" s="133"/>
      <c r="J85" s="133"/>
      <c r="K85" s="5">
        <v>540</v>
      </c>
      <c r="L85" s="41" t="s">
        <v>180</v>
      </c>
      <c r="M85" s="160">
        <v>657</v>
      </c>
      <c r="N85" s="69">
        <v>3</v>
      </c>
      <c r="O85" s="69">
        <v>9</v>
      </c>
      <c r="P85" s="100" t="s">
        <v>129</v>
      </c>
      <c r="Q85" s="81">
        <v>0</v>
      </c>
      <c r="R85" s="63">
        <f>R86</f>
        <v>3478.56</v>
      </c>
      <c r="S85" s="18">
        <f t="shared" ref="S85:S87" si="37">S86</f>
        <v>0</v>
      </c>
      <c r="T85" s="63">
        <f t="shared" si="36"/>
        <v>1054.44</v>
      </c>
      <c r="U85" s="63">
        <f t="shared" si="36"/>
        <v>1054.44</v>
      </c>
    </row>
    <row r="86" spans="1:21" ht="47.25" x14ac:dyDescent="0.25">
      <c r="A86" s="3"/>
      <c r="B86" s="134" t="s">
        <v>48</v>
      </c>
      <c r="C86" s="134"/>
      <c r="D86" s="4">
        <v>309</v>
      </c>
      <c r="E86" s="132"/>
      <c r="F86" s="132"/>
      <c r="G86" s="132"/>
      <c r="H86" s="4" t="s">
        <v>49</v>
      </c>
      <c r="I86" s="133"/>
      <c r="J86" s="133"/>
      <c r="K86" s="5">
        <v>240</v>
      </c>
      <c r="L86" s="41" t="s">
        <v>212</v>
      </c>
      <c r="M86" s="160">
        <v>657</v>
      </c>
      <c r="N86" s="69">
        <v>3</v>
      </c>
      <c r="O86" s="69">
        <v>9</v>
      </c>
      <c r="P86" s="100" t="s">
        <v>129</v>
      </c>
      <c r="Q86" s="81">
        <v>244</v>
      </c>
      <c r="R86" s="63">
        <v>3478.56</v>
      </c>
      <c r="S86" s="18">
        <f t="shared" si="37"/>
        <v>0</v>
      </c>
      <c r="T86" s="63">
        <v>1054.44</v>
      </c>
      <c r="U86" s="63">
        <v>1054.44</v>
      </c>
    </row>
    <row r="87" spans="1:21" ht="47.25" x14ac:dyDescent="0.25">
      <c r="A87" s="3"/>
      <c r="B87" s="134" t="s">
        <v>50</v>
      </c>
      <c r="C87" s="134"/>
      <c r="D87" s="4">
        <v>309</v>
      </c>
      <c r="E87" s="132"/>
      <c r="F87" s="132"/>
      <c r="G87" s="132"/>
      <c r="H87" s="4" t="s">
        <v>49</v>
      </c>
      <c r="I87" s="133"/>
      <c r="J87" s="133"/>
      <c r="K87" s="5">
        <v>240</v>
      </c>
      <c r="L87" s="41" t="s">
        <v>181</v>
      </c>
      <c r="M87" s="160">
        <v>657</v>
      </c>
      <c r="N87" s="69">
        <v>3</v>
      </c>
      <c r="O87" s="69">
        <v>9</v>
      </c>
      <c r="P87" s="106" t="s">
        <v>130</v>
      </c>
      <c r="Q87" s="81">
        <v>0</v>
      </c>
      <c r="R87" s="63">
        <f>R88</f>
        <v>1200.165</v>
      </c>
      <c r="S87" s="18">
        <f t="shared" si="37"/>
        <v>0</v>
      </c>
      <c r="T87" s="63">
        <f>T88</f>
        <v>1200</v>
      </c>
      <c r="U87" s="63">
        <f>U88</f>
        <v>1200</v>
      </c>
    </row>
    <row r="88" spans="1:21" ht="126" x14ac:dyDescent="0.25">
      <c r="A88" s="3"/>
      <c r="B88" s="134" t="s">
        <v>49</v>
      </c>
      <c r="C88" s="134"/>
      <c r="D88" s="4">
        <v>309</v>
      </c>
      <c r="E88" s="132"/>
      <c r="F88" s="132"/>
      <c r="G88" s="132"/>
      <c r="H88" s="4" t="s">
        <v>49</v>
      </c>
      <c r="I88" s="133"/>
      <c r="J88" s="133"/>
      <c r="K88" s="5">
        <v>240</v>
      </c>
      <c r="L88" s="41" t="s">
        <v>182</v>
      </c>
      <c r="M88" s="160">
        <v>657</v>
      </c>
      <c r="N88" s="69">
        <v>3</v>
      </c>
      <c r="O88" s="69">
        <v>9</v>
      </c>
      <c r="P88" s="106" t="s">
        <v>131</v>
      </c>
      <c r="Q88" s="81">
        <v>0</v>
      </c>
      <c r="R88" s="63">
        <f>R89</f>
        <v>1200.165</v>
      </c>
      <c r="S88" s="161"/>
      <c r="T88" s="63">
        <v>1200</v>
      </c>
      <c r="U88" s="63">
        <v>1200</v>
      </c>
    </row>
    <row r="89" spans="1:21" ht="47.25" x14ac:dyDescent="0.25">
      <c r="A89" s="3"/>
      <c r="B89" s="134">
        <v>200</v>
      </c>
      <c r="C89" s="134"/>
      <c r="D89" s="4">
        <v>309</v>
      </c>
      <c r="E89" s="132"/>
      <c r="F89" s="132"/>
      <c r="G89" s="132"/>
      <c r="H89" s="4" t="s">
        <v>49</v>
      </c>
      <c r="I89" s="133"/>
      <c r="J89" s="133"/>
      <c r="K89" s="5">
        <v>240</v>
      </c>
      <c r="L89" s="41" t="s">
        <v>212</v>
      </c>
      <c r="M89" s="160">
        <v>657</v>
      </c>
      <c r="N89" s="69">
        <v>3</v>
      </c>
      <c r="O89" s="69">
        <v>9</v>
      </c>
      <c r="P89" s="106" t="s">
        <v>132</v>
      </c>
      <c r="Q89" s="81">
        <v>244</v>
      </c>
      <c r="R89" s="63">
        <v>1200.165</v>
      </c>
      <c r="S89" s="18">
        <f t="shared" ref="S89" si="38">S91</f>
        <v>0</v>
      </c>
      <c r="T89" s="63">
        <v>1200</v>
      </c>
      <c r="U89" s="63">
        <v>1200</v>
      </c>
    </row>
    <row r="90" spans="1:21" ht="31.5" x14ac:dyDescent="0.25">
      <c r="A90" s="3"/>
      <c r="B90" s="123"/>
      <c r="C90" s="123"/>
      <c r="D90" s="4"/>
      <c r="E90" s="124"/>
      <c r="F90" s="124"/>
      <c r="G90" s="124"/>
      <c r="H90" s="4"/>
      <c r="I90" s="125"/>
      <c r="J90" s="125"/>
      <c r="K90" s="5"/>
      <c r="L90" s="41" t="s">
        <v>51</v>
      </c>
      <c r="M90" s="160">
        <v>657</v>
      </c>
      <c r="N90" s="69">
        <v>3</v>
      </c>
      <c r="O90" s="69">
        <v>14</v>
      </c>
      <c r="P90" s="70" t="s">
        <v>163</v>
      </c>
      <c r="Q90" s="81">
        <v>0</v>
      </c>
      <c r="R90" s="63">
        <f>R91</f>
        <v>21.43</v>
      </c>
      <c r="S90" s="18">
        <f t="shared" ref="S90:U92" si="39">S91</f>
        <v>0</v>
      </c>
      <c r="T90" s="63">
        <f t="shared" si="39"/>
        <v>21.43</v>
      </c>
      <c r="U90" s="63">
        <f t="shared" si="39"/>
        <v>21.439999999999998</v>
      </c>
    </row>
    <row r="91" spans="1:21" ht="47.25" x14ac:dyDescent="0.25">
      <c r="A91" s="3"/>
      <c r="B91" s="123"/>
      <c r="C91" s="123"/>
      <c r="D91" s="4"/>
      <c r="E91" s="124"/>
      <c r="F91" s="124"/>
      <c r="G91" s="124"/>
      <c r="H91" s="4"/>
      <c r="I91" s="125"/>
      <c r="J91" s="125"/>
      <c r="K91" s="5"/>
      <c r="L91" s="41" t="s">
        <v>183</v>
      </c>
      <c r="M91" s="160">
        <v>657</v>
      </c>
      <c r="N91" s="69">
        <v>3</v>
      </c>
      <c r="O91" s="69">
        <v>14</v>
      </c>
      <c r="P91" s="70" t="s">
        <v>133</v>
      </c>
      <c r="Q91" s="81">
        <v>0</v>
      </c>
      <c r="R91" s="63">
        <f>R93+R95</f>
        <v>21.43</v>
      </c>
      <c r="S91" s="18">
        <f t="shared" si="39"/>
        <v>0</v>
      </c>
      <c r="T91" s="63">
        <f t="shared" ref="T91:U91" si="40">T93+T95</f>
        <v>21.43</v>
      </c>
      <c r="U91" s="63">
        <f t="shared" si="40"/>
        <v>21.439999999999998</v>
      </c>
    </row>
    <row r="92" spans="1:21" ht="78.75" x14ac:dyDescent="0.25">
      <c r="A92" s="3"/>
      <c r="B92" s="123"/>
      <c r="C92" s="123"/>
      <c r="D92" s="4"/>
      <c r="E92" s="124"/>
      <c r="F92" s="124"/>
      <c r="G92" s="124"/>
      <c r="H92" s="4"/>
      <c r="I92" s="125"/>
      <c r="J92" s="125"/>
      <c r="K92" s="5"/>
      <c r="L92" s="41" t="s">
        <v>184</v>
      </c>
      <c r="M92" s="160">
        <v>657</v>
      </c>
      <c r="N92" s="69">
        <v>3</v>
      </c>
      <c r="O92" s="69">
        <v>14</v>
      </c>
      <c r="P92" s="70" t="s">
        <v>134</v>
      </c>
      <c r="Q92" s="81">
        <v>0</v>
      </c>
      <c r="R92" s="63">
        <f>R93+R95</f>
        <v>21.43</v>
      </c>
      <c r="S92" s="18">
        <f t="shared" si="39"/>
        <v>0</v>
      </c>
      <c r="T92" s="63">
        <f t="shared" ref="T92:U92" si="41">T93+T95</f>
        <v>21.43</v>
      </c>
      <c r="U92" s="63">
        <f t="shared" si="41"/>
        <v>21.439999999999998</v>
      </c>
    </row>
    <row r="93" spans="1:21" ht="141.75" x14ac:dyDescent="0.25">
      <c r="A93" s="3"/>
      <c r="B93" s="123"/>
      <c r="C93" s="123"/>
      <c r="D93" s="4"/>
      <c r="E93" s="124"/>
      <c r="F93" s="124"/>
      <c r="G93" s="124"/>
      <c r="H93" s="4"/>
      <c r="I93" s="125"/>
      <c r="J93" s="125"/>
      <c r="K93" s="5"/>
      <c r="L93" s="41" t="s">
        <v>228</v>
      </c>
      <c r="M93" s="160">
        <v>657</v>
      </c>
      <c r="N93" s="69">
        <v>3</v>
      </c>
      <c r="O93" s="69">
        <v>14</v>
      </c>
      <c r="P93" s="70" t="s">
        <v>135</v>
      </c>
      <c r="Q93" s="81">
        <v>0</v>
      </c>
      <c r="R93" s="63">
        <f>R94</f>
        <v>6.43</v>
      </c>
      <c r="S93" s="161"/>
      <c r="T93" s="63">
        <f t="shared" ref="T93:U93" si="42">T94</f>
        <v>6.43</v>
      </c>
      <c r="U93" s="63">
        <f t="shared" si="42"/>
        <v>6.43</v>
      </c>
    </row>
    <row r="94" spans="1:21" ht="47.25" x14ac:dyDescent="0.25">
      <c r="A94" s="3"/>
      <c r="B94" s="126"/>
      <c r="C94" s="123">
        <v>314</v>
      </c>
      <c r="D94" s="127">
        <v>314</v>
      </c>
      <c r="E94" s="132"/>
      <c r="F94" s="132"/>
      <c r="G94" s="132"/>
      <c r="H94" s="4" t="s">
        <v>40</v>
      </c>
      <c r="I94" s="133"/>
      <c r="J94" s="133"/>
      <c r="K94" s="5">
        <v>540</v>
      </c>
      <c r="L94" s="41" t="s">
        <v>212</v>
      </c>
      <c r="M94" s="160">
        <v>657</v>
      </c>
      <c r="N94" s="69">
        <v>3</v>
      </c>
      <c r="O94" s="69">
        <v>14</v>
      </c>
      <c r="P94" s="70" t="s">
        <v>135</v>
      </c>
      <c r="Q94" s="81">
        <v>244</v>
      </c>
      <c r="R94" s="63">
        <v>6.43</v>
      </c>
      <c r="S94" s="18">
        <f t="shared" ref="S94" si="43">S95</f>
        <v>51.5</v>
      </c>
      <c r="T94" s="63">
        <v>6.43</v>
      </c>
      <c r="U94" s="63">
        <v>6.43</v>
      </c>
    </row>
    <row r="95" spans="1:21" ht="189" x14ac:dyDescent="0.25">
      <c r="A95" s="3"/>
      <c r="B95" s="134" t="s">
        <v>52</v>
      </c>
      <c r="C95" s="134"/>
      <c r="D95" s="4">
        <v>314</v>
      </c>
      <c r="E95" s="132"/>
      <c r="F95" s="132"/>
      <c r="G95" s="132"/>
      <c r="H95" s="4" t="s">
        <v>53</v>
      </c>
      <c r="I95" s="133"/>
      <c r="J95" s="133"/>
      <c r="K95" s="5">
        <v>540</v>
      </c>
      <c r="L95" s="41" t="s">
        <v>229</v>
      </c>
      <c r="M95" s="160">
        <v>657</v>
      </c>
      <c r="N95" s="69">
        <v>3</v>
      </c>
      <c r="O95" s="69">
        <v>14</v>
      </c>
      <c r="P95" s="106" t="s">
        <v>136</v>
      </c>
      <c r="Q95" s="81">
        <v>0</v>
      </c>
      <c r="R95" s="63">
        <f>R96</f>
        <v>15</v>
      </c>
      <c r="S95" s="18">
        <f t="shared" ref="S95" si="44">S96+S103+S107</f>
        <v>51.5</v>
      </c>
      <c r="T95" s="63">
        <f t="shared" ref="T95:U95" si="45">T96</f>
        <v>15</v>
      </c>
      <c r="U95" s="63">
        <f t="shared" si="45"/>
        <v>15.01</v>
      </c>
    </row>
    <row r="96" spans="1:21" ht="47.25" x14ac:dyDescent="0.25">
      <c r="A96" s="3"/>
      <c r="B96" s="123"/>
      <c r="C96" s="123"/>
      <c r="D96" s="4"/>
      <c r="E96" s="124"/>
      <c r="F96" s="124"/>
      <c r="G96" s="124"/>
      <c r="H96" s="4"/>
      <c r="I96" s="125"/>
      <c r="J96" s="125"/>
      <c r="K96" s="5"/>
      <c r="L96" s="41" t="s">
        <v>212</v>
      </c>
      <c r="M96" s="160">
        <v>657</v>
      </c>
      <c r="N96" s="69">
        <v>3</v>
      </c>
      <c r="O96" s="69">
        <v>14</v>
      </c>
      <c r="P96" s="106" t="s">
        <v>136</v>
      </c>
      <c r="Q96" s="81">
        <v>244</v>
      </c>
      <c r="R96" s="63">
        <v>15</v>
      </c>
      <c r="S96" s="18">
        <f t="shared" ref="S96" si="46">S97+S100</f>
        <v>0</v>
      </c>
      <c r="T96" s="63">
        <v>15</v>
      </c>
      <c r="U96" s="63">
        <v>15.01</v>
      </c>
    </row>
    <row r="97" spans="1:21" ht="15.75" x14ac:dyDescent="0.25">
      <c r="A97" s="3"/>
      <c r="B97" s="123"/>
      <c r="C97" s="123"/>
      <c r="D97" s="4"/>
      <c r="E97" s="124"/>
      <c r="F97" s="124"/>
      <c r="G97" s="124"/>
      <c r="H97" s="4"/>
      <c r="I97" s="125"/>
      <c r="J97" s="125"/>
      <c r="K97" s="5"/>
      <c r="L97" s="165" t="s">
        <v>56</v>
      </c>
      <c r="M97" s="160">
        <v>657</v>
      </c>
      <c r="N97" s="166">
        <v>4</v>
      </c>
      <c r="O97" s="166">
        <v>0</v>
      </c>
      <c r="P97" s="101" t="s">
        <v>163</v>
      </c>
      <c r="Q97" s="167">
        <v>0</v>
      </c>
      <c r="R97" s="58">
        <f>R103+R109+R115+R124+R98</f>
        <v>14980.948</v>
      </c>
      <c r="S97" s="18">
        <f t="shared" ref="S97:U99" si="47">S98</f>
        <v>0</v>
      </c>
      <c r="T97" s="58">
        <f>T103+T109+T115</f>
        <v>11600.737000000001</v>
      </c>
      <c r="U97" s="58">
        <f>U103+U109+U115</f>
        <v>10742.477999999999</v>
      </c>
    </row>
    <row r="98" spans="1:21" ht="15.75" x14ac:dyDescent="0.25">
      <c r="A98" s="3"/>
      <c r="B98" s="134" t="s">
        <v>54</v>
      </c>
      <c r="C98" s="134"/>
      <c r="D98" s="4">
        <v>314</v>
      </c>
      <c r="E98" s="132"/>
      <c r="F98" s="132"/>
      <c r="G98" s="132"/>
      <c r="H98" s="4" t="s">
        <v>53</v>
      </c>
      <c r="I98" s="133"/>
      <c r="J98" s="133"/>
      <c r="K98" s="5">
        <v>540</v>
      </c>
      <c r="L98" s="169" t="s">
        <v>246</v>
      </c>
      <c r="M98" s="160">
        <v>657</v>
      </c>
      <c r="N98" s="69">
        <v>4</v>
      </c>
      <c r="O98" s="69">
        <v>1</v>
      </c>
      <c r="P98" s="70" t="s">
        <v>163</v>
      </c>
      <c r="Q98" s="81">
        <v>0</v>
      </c>
      <c r="R98" s="63">
        <f>R99+R101</f>
        <v>183.93</v>
      </c>
      <c r="S98" s="18">
        <f t="shared" si="47"/>
        <v>0</v>
      </c>
      <c r="T98" s="63">
        <v>0</v>
      </c>
      <c r="U98" s="63">
        <v>0</v>
      </c>
    </row>
    <row r="99" spans="1:21" ht="78.75" x14ac:dyDescent="0.25">
      <c r="A99" s="3"/>
      <c r="B99" s="134" t="s">
        <v>53</v>
      </c>
      <c r="C99" s="134"/>
      <c r="D99" s="4">
        <v>314</v>
      </c>
      <c r="E99" s="132"/>
      <c r="F99" s="132"/>
      <c r="G99" s="132"/>
      <c r="H99" s="4" t="s">
        <v>53</v>
      </c>
      <c r="I99" s="133"/>
      <c r="J99" s="133"/>
      <c r="K99" s="5">
        <v>540</v>
      </c>
      <c r="L99" s="169" t="s">
        <v>247</v>
      </c>
      <c r="M99" s="160">
        <v>657</v>
      </c>
      <c r="N99" s="69">
        <v>4</v>
      </c>
      <c r="O99" s="69">
        <v>1</v>
      </c>
      <c r="P99" s="70" t="s">
        <v>124</v>
      </c>
      <c r="Q99" s="81">
        <v>0</v>
      </c>
      <c r="R99" s="63">
        <f>R100</f>
        <v>95.483000000000004</v>
      </c>
      <c r="S99" s="161"/>
      <c r="T99" s="63">
        <v>0</v>
      </c>
      <c r="U99" s="63">
        <v>0</v>
      </c>
    </row>
    <row r="100" spans="1:21" ht="94.5" x14ac:dyDescent="0.25">
      <c r="A100" s="3"/>
      <c r="B100" s="134">
        <v>500</v>
      </c>
      <c r="C100" s="134"/>
      <c r="D100" s="4">
        <v>314</v>
      </c>
      <c r="E100" s="132"/>
      <c r="F100" s="132"/>
      <c r="G100" s="132"/>
      <c r="H100" s="4" t="s">
        <v>53</v>
      </c>
      <c r="I100" s="133"/>
      <c r="J100" s="133"/>
      <c r="K100" s="5">
        <v>540</v>
      </c>
      <c r="L100" s="169" t="s">
        <v>248</v>
      </c>
      <c r="M100" s="160">
        <v>657</v>
      </c>
      <c r="N100" s="69">
        <v>4</v>
      </c>
      <c r="O100" s="69">
        <v>1</v>
      </c>
      <c r="P100" s="70" t="s">
        <v>263</v>
      </c>
      <c r="Q100" s="81">
        <v>110</v>
      </c>
      <c r="R100" s="63">
        <v>95.483000000000004</v>
      </c>
      <c r="S100" s="18">
        <f t="shared" ref="S100:U102" si="48">S101</f>
        <v>0</v>
      </c>
      <c r="T100" s="63">
        <v>0</v>
      </c>
      <c r="U100" s="63">
        <v>0</v>
      </c>
    </row>
    <row r="101" spans="1:21" ht="94.5" x14ac:dyDescent="0.25">
      <c r="A101" s="3"/>
      <c r="B101" s="137">
        <v>4</v>
      </c>
      <c r="C101" s="137"/>
      <c r="D101" s="4">
        <v>412</v>
      </c>
      <c r="E101" s="135"/>
      <c r="F101" s="135"/>
      <c r="G101" s="135"/>
      <c r="H101" s="4" t="s">
        <v>55</v>
      </c>
      <c r="I101" s="136"/>
      <c r="J101" s="136"/>
      <c r="K101" s="5">
        <v>240</v>
      </c>
      <c r="L101" s="169" t="s">
        <v>249</v>
      </c>
      <c r="M101" s="160">
        <v>657</v>
      </c>
      <c r="N101" s="69">
        <v>4</v>
      </c>
      <c r="O101" s="69">
        <v>1</v>
      </c>
      <c r="P101" s="70" t="s">
        <v>151</v>
      </c>
      <c r="Q101" s="81">
        <v>0</v>
      </c>
      <c r="R101" s="63">
        <f>R102</f>
        <v>88.447000000000003</v>
      </c>
      <c r="S101" s="18">
        <f t="shared" si="48"/>
        <v>0</v>
      </c>
      <c r="T101" s="63">
        <v>0</v>
      </c>
      <c r="U101" s="63">
        <v>0</v>
      </c>
    </row>
    <row r="102" spans="1:21" ht="94.5" x14ac:dyDescent="0.25">
      <c r="A102" s="3"/>
      <c r="B102" s="126"/>
      <c r="C102" s="123">
        <v>408</v>
      </c>
      <c r="D102" s="127">
        <v>408</v>
      </c>
      <c r="E102" s="132"/>
      <c r="F102" s="132"/>
      <c r="G102" s="132"/>
      <c r="H102" s="4" t="s">
        <v>57</v>
      </c>
      <c r="I102" s="133"/>
      <c r="J102" s="133"/>
      <c r="K102" s="5">
        <v>810</v>
      </c>
      <c r="L102" s="169" t="s">
        <v>250</v>
      </c>
      <c r="M102" s="160">
        <v>657</v>
      </c>
      <c r="N102" s="69">
        <v>4</v>
      </c>
      <c r="O102" s="69">
        <v>1</v>
      </c>
      <c r="P102" s="70" t="s">
        <v>264</v>
      </c>
      <c r="Q102" s="81">
        <v>110</v>
      </c>
      <c r="R102" s="63">
        <v>88.447000000000003</v>
      </c>
      <c r="S102" s="161"/>
      <c r="T102" s="63">
        <v>0</v>
      </c>
      <c r="U102" s="63">
        <v>0</v>
      </c>
    </row>
    <row r="103" spans="1:21" ht="15.75" x14ac:dyDescent="0.25">
      <c r="A103" s="3"/>
      <c r="B103" s="134" t="s">
        <v>59</v>
      </c>
      <c r="C103" s="134"/>
      <c r="D103" s="4">
        <v>408</v>
      </c>
      <c r="E103" s="132"/>
      <c r="F103" s="132"/>
      <c r="G103" s="132"/>
      <c r="H103" s="4" t="s">
        <v>57</v>
      </c>
      <c r="I103" s="133"/>
      <c r="J103" s="133"/>
      <c r="K103" s="5">
        <v>810</v>
      </c>
      <c r="L103" s="41" t="s">
        <v>58</v>
      </c>
      <c r="M103" s="160">
        <v>657</v>
      </c>
      <c r="N103" s="69">
        <v>4</v>
      </c>
      <c r="O103" s="69">
        <v>8</v>
      </c>
      <c r="P103" s="70" t="s">
        <v>163</v>
      </c>
      <c r="Q103" s="81">
        <v>0</v>
      </c>
      <c r="R103" s="63">
        <f>R104</f>
        <v>4088</v>
      </c>
      <c r="S103" s="18">
        <f t="shared" ref="S103:U105" si="49">S104</f>
        <v>51.5</v>
      </c>
      <c r="T103" s="63">
        <f t="shared" si="49"/>
        <v>4100</v>
      </c>
      <c r="U103" s="63">
        <f t="shared" si="49"/>
        <v>4200</v>
      </c>
    </row>
    <row r="104" spans="1:21" ht="47.25" x14ac:dyDescent="0.25">
      <c r="A104" s="3"/>
      <c r="B104" s="134" t="s">
        <v>61</v>
      </c>
      <c r="C104" s="134"/>
      <c r="D104" s="4">
        <v>408</v>
      </c>
      <c r="E104" s="132"/>
      <c r="F104" s="132"/>
      <c r="G104" s="132"/>
      <c r="H104" s="4" t="s">
        <v>57</v>
      </c>
      <c r="I104" s="133"/>
      <c r="J104" s="133"/>
      <c r="K104" s="5">
        <v>810</v>
      </c>
      <c r="L104" s="41" t="s">
        <v>60</v>
      </c>
      <c r="M104" s="160">
        <v>657</v>
      </c>
      <c r="N104" s="69">
        <v>4</v>
      </c>
      <c r="O104" s="69">
        <v>8</v>
      </c>
      <c r="P104" s="100" t="s">
        <v>137</v>
      </c>
      <c r="Q104" s="81">
        <v>0</v>
      </c>
      <c r="R104" s="63">
        <f>R105</f>
        <v>4088</v>
      </c>
      <c r="S104" s="18">
        <f t="shared" si="49"/>
        <v>51.5</v>
      </c>
      <c r="T104" s="63">
        <f t="shared" si="49"/>
        <v>4100</v>
      </c>
      <c r="U104" s="63">
        <f t="shared" si="49"/>
        <v>4200</v>
      </c>
    </row>
    <row r="105" spans="1:21" ht="63" x14ac:dyDescent="0.25">
      <c r="A105" s="3"/>
      <c r="B105" s="134" t="s">
        <v>57</v>
      </c>
      <c r="C105" s="134"/>
      <c r="D105" s="4">
        <v>408</v>
      </c>
      <c r="E105" s="132"/>
      <c r="F105" s="132"/>
      <c r="G105" s="132"/>
      <c r="H105" s="4" t="s">
        <v>57</v>
      </c>
      <c r="I105" s="133"/>
      <c r="J105" s="133"/>
      <c r="K105" s="5">
        <v>810</v>
      </c>
      <c r="L105" s="41" t="s">
        <v>62</v>
      </c>
      <c r="M105" s="160">
        <v>657</v>
      </c>
      <c r="N105" s="69">
        <v>4</v>
      </c>
      <c r="O105" s="69">
        <v>8</v>
      </c>
      <c r="P105" s="70" t="s">
        <v>138</v>
      </c>
      <c r="Q105" s="81">
        <v>0</v>
      </c>
      <c r="R105" s="63">
        <f>R107</f>
        <v>4088</v>
      </c>
      <c r="S105" s="18">
        <f t="shared" si="49"/>
        <v>51.5</v>
      </c>
      <c r="T105" s="63">
        <f t="shared" ref="T105:U105" si="50">T107</f>
        <v>4100</v>
      </c>
      <c r="U105" s="63">
        <f t="shared" si="50"/>
        <v>4200</v>
      </c>
    </row>
    <row r="106" spans="1:21" ht="31.5" x14ac:dyDescent="0.25">
      <c r="A106" s="3"/>
      <c r="B106" s="134">
        <v>200</v>
      </c>
      <c r="C106" s="134"/>
      <c r="D106" s="4">
        <v>408</v>
      </c>
      <c r="E106" s="132"/>
      <c r="F106" s="132"/>
      <c r="G106" s="132"/>
      <c r="H106" s="4" t="s">
        <v>57</v>
      </c>
      <c r="I106" s="133"/>
      <c r="J106" s="133"/>
      <c r="K106" s="5">
        <v>240</v>
      </c>
      <c r="L106" s="170" t="s">
        <v>115</v>
      </c>
      <c r="M106" s="160">
        <v>657</v>
      </c>
      <c r="N106" s="69">
        <v>4</v>
      </c>
      <c r="O106" s="69">
        <v>8</v>
      </c>
      <c r="P106" s="171" t="s">
        <v>139</v>
      </c>
      <c r="Q106" s="81">
        <v>800</v>
      </c>
      <c r="R106" s="63">
        <f>R107</f>
        <v>4088</v>
      </c>
      <c r="S106" s="18">
        <v>51.5</v>
      </c>
      <c r="T106" s="63">
        <f t="shared" ref="T106:U107" si="51">T107</f>
        <v>4100</v>
      </c>
      <c r="U106" s="63">
        <f t="shared" si="51"/>
        <v>4200</v>
      </c>
    </row>
    <row r="107" spans="1:21" ht="78.75" x14ac:dyDescent="0.25">
      <c r="A107" s="3"/>
      <c r="B107" s="126">
        <v>4</v>
      </c>
      <c r="C107" s="123">
        <v>408</v>
      </c>
      <c r="D107" s="123">
        <v>408</v>
      </c>
      <c r="E107" s="124" t="s">
        <v>59</v>
      </c>
      <c r="F107" s="124" t="s">
        <v>61</v>
      </c>
      <c r="G107" s="124" t="s">
        <v>57</v>
      </c>
      <c r="H107" s="123" t="s">
        <v>57</v>
      </c>
      <c r="I107" s="125"/>
      <c r="J107" s="125"/>
      <c r="K107" s="159">
        <v>240</v>
      </c>
      <c r="L107" s="41" t="s">
        <v>63</v>
      </c>
      <c r="M107" s="160">
        <v>657</v>
      </c>
      <c r="N107" s="69">
        <v>4</v>
      </c>
      <c r="O107" s="69">
        <v>8</v>
      </c>
      <c r="P107" s="100" t="s">
        <v>140</v>
      </c>
      <c r="Q107" s="81">
        <v>810</v>
      </c>
      <c r="R107" s="63">
        <f>R108</f>
        <v>4088</v>
      </c>
      <c r="S107" s="18">
        <f t="shared" ref="S107:U108" si="52">S108</f>
        <v>0</v>
      </c>
      <c r="T107" s="63">
        <f t="shared" si="51"/>
        <v>4100</v>
      </c>
      <c r="U107" s="63">
        <f t="shared" si="51"/>
        <v>4200</v>
      </c>
    </row>
    <row r="108" spans="1:21" ht="78.75" x14ac:dyDescent="0.25">
      <c r="A108" s="3"/>
      <c r="B108" s="126"/>
      <c r="C108" s="123">
        <v>409</v>
      </c>
      <c r="D108" s="127">
        <v>409</v>
      </c>
      <c r="E108" s="132"/>
      <c r="F108" s="132"/>
      <c r="G108" s="132"/>
      <c r="H108" s="4" t="s">
        <v>64</v>
      </c>
      <c r="I108" s="133"/>
      <c r="J108" s="133"/>
      <c r="K108" s="5">
        <v>540</v>
      </c>
      <c r="L108" s="41" t="s">
        <v>185</v>
      </c>
      <c r="M108" s="160">
        <v>657</v>
      </c>
      <c r="N108" s="69">
        <v>4</v>
      </c>
      <c r="O108" s="69">
        <v>8</v>
      </c>
      <c r="P108" s="100" t="s">
        <v>140</v>
      </c>
      <c r="Q108" s="81">
        <v>811</v>
      </c>
      <c r="R108" s="63">
        <v>4088</v>
      </c>
      <c r="S108" s="161"/>
      <c r="T108" s="63">
        <v>4100</v>
      </c>
      <c r="U108" s="63">
        <v>4200</v>
      </c>
    </row>
    <row r="109" spans="1:21" ht="15.75" x14ac:dyDescent="0.25">
      <c r="A109" s="3"/>
      <c r="B109" s="134" t="s">
        <v>59</v>
      </c>
      <c r="C109" s="134"/>
      <c r="D109" s="4">
        <v>409</v>
      </c>
      <c r="E109" s="132"/>
      <c r="F109" s="132"/>
      <c r="G109" s="132"/>
      <c r="H109" s="4" t="s">
        <v>66</v>
      </c>
      <c r="I109" s="133"/>
      <c r="J109" s="133"/>
      <c r="K109" s="5">
        <v>410</v>
      </c>
      <c r="L109" s="41" t="s">
        <v>65</v>
      </c>
      <c r="M109" s="160">
        <v>657</v>
      </c>
      <c r="N109" s="69">
        <v>4</v>
      </c>
      <c r="O109" s="69">
        <v>9</v>
      </c>
      <c r="P109" s="70" t="s">
        <v>163</v>
      </c>
      <c r="Q109" s="81">
        <v>0</v>
      </c>
      <c r="R109" s="63">
        <f>R110</f>
        <v>7318.99</v>
      </c>
      <c r="S109" s="6">
        <f t="shared" ref="S109" si="53">S110+S117+S124+S131</f>
        <v>3721.69</v>
      </c>
      <c r="T109" s="63">
        <f t="shared" ref="T109:U110" si="54">T110</f>
        <v>5158.259</v>
      </c>
      <c r="U109" s="63">
        <f t="shared" si="54"/>
        <v>5200</v>
      </c>
    </row>
    <row r="110" spans="1:21" ht="47.25" x14ac:dyDescent="0.25">
      <c r="A110" s="3"/>
      <c r="B110" s="134" t="s">
        <v>67</v>
      </c>
      <c r="C110" s="134"/>
      <c r="D110" s="4">
        <v>409</v>
      </c>
      <c r="E110" s="132"/>
      <c r="F110" s="132"/>
      <c r="G110" s="132"/>
      <c r="H110" s="4" t="s">
        <v>66</v>
      </c>
      <c r="I110" s="133"/>
      <c r="J110" s="133"/>
      <c r="K110" s="5">
        <v>410</v>
      </c>
      <c r="L110" s="41" t="s">
        <v>60</v>
      </c>
      <c r="M110" s="160">
        <v>657</v>
      </c>
      <c r="N110" s="69">
        <v>4</v>
      </c>
      <c r="O110" s="69">
        <v>9</v>
      </c>
      <c r="P110" s="100" t="s">
        <v>137</v>
      </c>
      <c r="Q110" s="81">
        <v>0</v>
      </c>
      <c r="R110" s="63">
        <f>R111</f>
        <v>7318.99</v>
      </c>
      <c r="S110" s="18">
        <f t="shared" ref="S110:U111" si="55">S111</f>
        <v>3721.69</v>
      </c>
      <c r="T110" s="63">
        <f t="shared" si="54"/>
        <v>5158.259</v>
      </c>
      <c r="U110" s="63">
        <f t="shared" si="54"/>
        <v>5200</v>
      </c>
    </row>
    <row r="111" spans="1:21" ht="63" x14ac:dyDescent="0.25">
      <c r="A111" s="3"/>
      <c r="B111" s="134" t="s">
        <v>68</v>
      </c>
      <c r="C111" s="134"/>
      <c r="D111" s="4">
        <v>409</v>
      </c>
      <c r="E111" s="132"/>
      <c r="F111" s="132"/>
      <c r="G111" s="132"/>
      <c r="H111" s="4" t="s">
        <v>68</v>
      </c>
      <c r="I111" s="133"/>
      <c r="J111" s="133"/>
      <c r="K111" s="5">
        <v>240</v>
      </c>
      <c r="L111" s="41" t="s">
        <v>230</v>
      </c>
      <c r="M111" s="160">
        <v>657</v>
      </c>
      <c r="N111" s="69">
        <v>4</v>
      </c>
      <c r="O111" s="69">
        <v>9</v>
      </c>
      <c r="P111" s="70" t="s">
        <v>141</v>
      </c>
      <c r="Q111" s="81">
        <v>0</v>
      </c>
      <c r="R111" s="63">
        <f>R113</f>
        <v>7318.99</v>
      </c>
      <c r="S111" s="18">
        <f t="shared" si="55"/>
        <v>3721.69</v>
      </c>
      <c r="T111" s="63">
        <f t="shared" ref="T111:U111" si="56">T113</f>
        <v>5158.259</v>
      </c>
      <c r="U111" s="63">
        <f t="shared" si="56"/>
        <v>5200</v>
      </c>
    </row>
    <row r="112" spans="1:21" ht="63" x14ac:dyDescent="0.25">
      <c r="A112" s="3"/>
      <c r="B112" s="134">
        <v>200</v>
      </c>
      <c r="C112" s="134"/>
      <c r="D112" s="4">
        <v>409</v>
      </c>
      <c r="E112" s="132"/>
      <c r="F112" s="132"/>
      <c r="G112" s="132"/>
      <c r="H112" s="4" t="s">
        <v>68</v>
      </c>
      <c r="I112" s="133"/>
      <c r="J112" s="133"/>
      <c r="K112" s="5">
        <v>240</v>
      </c>
      <c r="L112" s="170" t="s">
        <v>153</v>
      </c>
      <c r="M112" s="160">
        <v>657</v>
      </c>
      <c r="N112" s="69">
        <v>4</v>
      </c>
      <c r="O112" s="69">
        <v>9</v>
      </c>
      <c r="P112" s="100" t="s">
        <v>142</v>
      </c>
      <c r="Q112" s="81">
        <v>0</v>
      </c>
      <c r="R112" s="63">
        <f>R113</f>
        <v>7318.99</v>
      </c>
      <c r="S112" s="18">
        <f t="shared" ref="S112" si="57">S114</f>
        <v>3721.69</v>
      </c>
      <c r="T112" s="63">
        <f t="shared" ref="T112:U113" si="58">T113</f>
        <v>5158.259</v>
      </c>
      <c r="U112" s="63">
        <f t="shared" si="58"/>
        <v>5200</v>
      </c>
    </row>
    <row r="113" spans="1:21" ht="78.75" x14ac:dyDescent="0.25">
      <c r="A113" s="3"/>
      <c r="B113" s="126">
        <v>4</v>
      </c>
      <c r="C113" s="123">
        <v>409</v>
      </c>
      <c r="D113" s="123">
        <v>409</v>
      </c>
      <c r="E113" s="124" t="s">
        <v>59</v>
      </c>
      <c r="F113" s="124" t="s">
        <v>67</v>
      </c>
      <c r="G113" s="124" t="s">
        <v>68</v>
      </c>
      <c r="H113" s="123" t="s">
        <v>68</v>
      </c>
      <c r="I113" s="125"/>
      <c r="J113" s="125"/>
      <c r="K113" s="159">
        <v>240</v>
      </c>
      <c r="L113" s="41" t="s">
        <v>69</v>
      </c>
      <c r="M113" s="160">
        <v>657</v>
      </c>
      <c r="N113" s="69">
        <v>4</v>
      </c>
      <c r="O113" s="69">
        <v>9</v>
      </c>
      <c r="P113" s="100" t="s">
        <v>143</v>
      </c>
      <c r="Q113" s="81">
        <v>0</v>
      </c>
      <c r="R113" s="63">
        <f>R114</f>
        <v>7318.99</v>
      </c>
      <c r="S113" s="18">
        <f t="shared" ref="S113:U115" si="59">S114</f>
        <v>3721.69</v>
      </c>
      <c r="T113" s="63">
        <f t="shared" si="58"/>
        <v>5158.259</v>
      </c>
      <c r="U113" s="63">
        <f t="shared" si="58"/>
        <v>5200</v>
      </c>
    </row>
    <row r="114" spans="1:21" ht="47.25" x14ac:dyDescent="0.25">
      <c r="A114" s="3"/>
      <c r="B114" s="126"/>
      <c r="C114" s="123">
        <v>410</v>
      </c>
      <c r="D114" s="127">
        <v>410</v>
      </c>
      <c r="E114" s="132"/>
      <c r="F114" s="132"/>
      <c r="G114" s="132"/>
      <c r="H114" s="4" t="s">
        <v>70</v>
      </c>
      <c r="I114" s="133"/>
      <c r="J114" s="133"/>
      <c r="K114" s="5">
        <v>240</v>
      </c>
      <c r="L114" s="41" t="s">
        <v>212</v>
      </c>
      <c r="M114" s="160">
        <v>657</v>
      </c>
      <c r="N114" s="69">
        <v>4</v>
      </c>
      <c r="O114" s="69">
        <v>9</v>
      </c>
      <c r="P114" s="100" t="s">
        <v>143</v>
      </c>
      <c r="Q114" s="81">
        <v>244</v>
      </c>
      <c r="R114" s="63">
        <v>7318.99</v>
      </c>
      <c r="S114" s="18">
        <f t="shared" si="59"/>
        <v>3721.69</v>
      </c>
      <c r="T114" s="63">
        <v>5158.259</v>
      </c>
      <c r="U114" s="63">
        <v>5200</v>
      </c>
    </row>
    <row r="115" spans="1:21" ht="15.75" x14ac:dyDescent="0.25">
      <c r="A115" s="3"/>
      <c r="B115" s="134" t="s">
        <v>72</v>
      </c>
      <c r="C115" s="134"/>
      <c r="D115" s="4">
        <v>410</v>
      </c>
      <c r="E115" s="132"/>
      <c r="F115" s="132"/>
      <c r="G115" s="132"/>
      <c r="H115" s="4" t="s">
        <v>73</v>
      </c>
      <c r="I115" s="133"/>
      <c r="J115" s="133"/>
      <c r="K115" s="5">
        <v>240</v>
      </c>
      <c r="L115" s="41" t="s">
        <v>71</v>
      </c>
      <c r="M115" s="160">
        <v>657</v>
      </c>
      <c r="N115" s="69">
        <v>4</v>
      </c>
      <c r="O115" s="69">
        <v>10</v>
      </c>
      <c r="P115" s="70" t="s">
        <v>163</v>
      </c>
      <c r="Q115" s="81">
        <v>0</v>
      </c>
      <c r="R115" s="63">
        <f>R116</f>
        <v>2790.0280000000002</v>
      </c>
      <c r="S115" s="18">
        <f t="shared" si="59"/>
        <v>3721.69</v>
      </c>
      <c r="T115" s="63">
        <f>T116+T119+T124</f>
        <v>2342.4780000000001</v>
      </c>
      <c r="U115" s="63">
        <f>U116+U118+U124</f>
        <v>1342.4780000000001</v>
      </c>
    </row>
    <row r="116" spans="1:21" ht="63" x14ac:dyDescent="0.25">
      <c r="A116" s="3"/>
      <c r="B116" s="134">
        <v>200</v>
      </c>
      <c r="C116" s="134"/>
      <c r="D116" s="4">
        <v>410</v>
      </c>
      <c r="E116" s="132"/>
      <c r="F116" s="132"/>
      <c r="G116" s="132"/>
      <c r="H116" s="4" t="s">
        <v>73</v>
      </c>
      <c r="I116" s="133"/>
      <c r="J116" s="133"/>
      <c r="K116" s="5">
        <v>240</v>
      </c>
      <c r="L116" s="41" t="s">
        <v>186</v>
      </c>
      <c r="M116" s="160">
        <v>657</v>
      </c>
      <c r="N116" s="69">
        <v>4</v>
      </c>
      <c r="O116" s="69">
        <v>10</v>
      </c>
      <c r="P116" s="100" t="s">
        <v>144</v>
      </c>
      <c r="Q116" s="81">
        <v>0</v>
      </c>
      <c r="R116" s="63">
        <f>R117+R119</f>
        <v>2790.0280000000002</v>
      </c>
      <c r="S116" s="18">
        <v>3721.69</v>
      </c>
      <c r="T116" s="63">
        <f t="shared" ref="T116:U116" si="60">T117</f>
        <v>2134.4780000000001</v>
      </c>
      <c r="U116" s="63">
        <f t="shared" si="60"/>
        <v>1134.4780000000001</v>
      </c>
    </row>
    <row r="117" spans="1:21" ht="78.75" x14ac:dyDescent="0.25">
      <c r="A117" s="3"/>
      <c r="B117" s="126">
        <v>4</v>
      </c>
      <c r="C117" s="123">
        <v>410</v>
      </c>
      <c r="D117" s="123">
        <v>410</v>
      </c>
      <c r="E117" s="124" t="s">
        <v>72</v>
      </c>
      <c r="F117" s="124" t="s">
        <v>72</v>
      </c>
      <c r="G117" s="124" t="s">
        <v>73</v>
      </c>
      <c r="H117" s="123" t="s">
        <v>73</v>
      </c>
      <c r="I117" s="125"/>
      <c r="J117" s="125"/>
      <c r="K117" s="159">
        <v>240</v>
      </c>
      <c r="L117" s="41" t="s">
        <v>185</v>
      </c>
      <c r="M117" s="160">
        <v>657</v>
      </c>
      <c r="N117" s="69">
        <v>4</v>
      </c>
      <c r="O117" s="69">
        <v>10</v>
      </c>
      <c r="P117" s="100" t="s">
        <v>144</v>
      </c>
      <c r="Q117" s="81">
        <v>811</v>
      </c>
      <c r="R117" s="63">
        <v>2134.4780000000001</v>
      </c>
      <c r="S117" s="18">
        <f t="shared" ref="S117:U117" si="61">S118</f>
        <v>0</v>
      </c>
      <c r="T117" s="63">
        <v>2134.4780000000001</v>
      </c>
      <c r="U117" s="63">
        <v>1134.4780000000001</v>
      </c>
    </row>
    <row r="118" spans="1:21" ht="47.25" x14ac:dyDescent="0.25">
      <c r="A118" s="3"/>
      <c r="B118" s="134" t="s">
        <v>59</v>
      </c>
      <c r="C118" s="134"/>
      <c r="D118" s="4">
        <v>410</v>
      </c>
      <c r="E118" s="132"/>
      <c r="F118" s="132"/>
      <c r="G118" s="132"/>
      <c r="H118" s="4" t="s">
        <v>57</v>
      </c>
      <c r="I118" s="133"/>
      <c r="J118" s="133"/>
      <c r="K118" s="5">
        <v>810</v>
      </c>
      <c r="L118" s="41" t="s">
        <v>171</v>
      </c>
      <c r="M118" s="160">
        <v>657</v>
      </c>
      <c r="N118" s="69">
        <v>4</v>
      </c>
      <c r="O118" s="69">
        <v>10</v>
      </c>
      <c r="P118" s="100" t="s">
        <v>116</v>
      </c>
      <c r="Q118" s="81">
        <v>0</v>
      </c>
      <c r="R118" s="63">
        <f>R119</f>
        <v>655.55000000000007</v>
      </c>
      <c r="S118" s="18">
        <f>S119</f>
        <v>0</v>
      </c>
      <c r="T118" s="63">
        <f t="shared" ref="T118:U118" si="62">T119</f>
        <v>208</v>
      </c>
      <c r="U118" s="63">
        <f t="shared" si="62"/>
        <v>208</v>
      </c>
    </row>
    <row r="119" spans="1:21" ht="94.5" x14ac:dyDescent="0.25">
      <c r="A119" s="3"/>
      <c r="B119" s="134" t="s">
        <v>61</v>
      </c>
      <c r="C119" s="134"/>
      <c r="D119" s="4">
        <v>410</v>
      </c>
      <c r="E119" s="132"/>
      <c r="F119" s="132"/>
      <c r="G119" s="132"/>
      <c r="H119" s="4" t="s">
        <v>57</v>
      </c>
      <c r="I119" s="133"/>
      <c r="J119" s="133"/>
      <c r="K119" s="5">
        <v>810</v>
      </c>
      <c r="L119" s="41" t="s">
        <v>173</v>
      </c>
      <c r="M119" s="160">
        <v>657</v>
      </c>
      <c r="N119" s="69">
        <v>4</v>
      </c>
      <c r="O119" s="69">
        <v>10</v>
      </c>
      <c r="P119" s="100" t="s">
        <v>116</v>
      </c>
      <c r="Q119" s="81">
        <v>0</v>
      </c>
      <c r="R119" s="63">
        <f>R120+R122+R121</f>
        <v>655.55000000000007</v>
      </c>
      <c r="S119" s="18">
        <f t="shared" ref="S119" si="63">S121</f>
        <v>0</v>
      </c>
      <c r="T119" s="63">
        <f t="shared" ref="T119:U119" si="64">T120+T122</f>
        <v>208</v>
      </c>
      <c r="U119" s="63">
        <f t="shared" si="64"/>
        <v>208</v>
      </c>
    </row>
    <row r="120" spans="1:21" ht="31.5" x14ac:dyDescent="0.25">
      <c r="A120" s="3"/>
      <c r="B120" s="134" t="s">
        <v>57</v>
      </c>
      <c r="C120" s="134"/>
      <c r="D120" s="4">
        <v>410</v>
      </c>
      <c r="E120" s="132"/>
      <c r="F120" s="132"/>
      <c r="G120" s="132"/>
      <c r="H120" s="4" t="s">
        <v>57</v>
      </c>
      <c r="I120" s="133"/>
      <c r="J120" s="133"/>
      <c r="K120" s="5">
        <v>810</v>
      </c>
      <c r="L120" s="41" t="s">
        <v>224</v>
      </c>
      <c r="M120" s="160">
        <v>657</v>
      </c>
      <c r="N120" s="69">
        <v>4</v>
      </c>
      <c r="O120" s="69">
        <v>10</v>
      </c>
      <c r="P120" s="100" t="s">
        <v>118</v>
      </c>
      <c r="Q120" s="81">
        <v>242</v>
      </c>
      <c r="R120" s="63">
        <v>108</v>
      </c>
      <c r="S120" s="18">
        <f t="shared" ref="S120:S122" si="65">S121</f>
        <v>0</v>
      </c>
      <c r="T120" s="63">
        <v>108</v>
      </c>
      <c r="U120" s="63">
        <v>108</v>
      </c>
    </row>
    <row r="121" spans="1:21" ht="31.5" x14ac:dyDescent="0.25">
      <c r="A121" s="3"/>
      <c r="B121" s="134">
        <v>200</v>
      </c>
      <c r="C121" s="134"/>
      <c r="D121" s="4">
        <v>410</v>
      </c>
      <c r="E121" s="132"/>
      <c r="F121" s="132"/>
      <c r="G121" s="132"/>
      <c r="H121" s="4" t="s">
        <v>57</v>
      </c>
      <c r="I121" s="133"/>
      <c r="J121" s="133"/>
      <c r="K121" s="5">
        <v>240</v>
      </c>
      <c r="L121" s="41" t="s">
        <v>224</v>
      </c>
      <c r="M121" s="160">
        <v>657</v>
      </c>
      <c r="N121" s="69">
        <v>4</v>
      </c>
      <c r="O121" s="69">
        <v>10</v>
      </c>
      <c r="P121" s="100" t="s">
        <v>121</v>
      </c>
      <c r="Q121" s="81">
        <v>242</v>
      </c>
      <c r="R121" s="63">
        <v>64.099999999999994</v>
      </c>
      <c r="S121" s="18">
        <f t="shared" si="65"/>
        <v>0</v>
      </c>
      <c r="T121" s="63">
        <v>0</v>
      </c>
      <c r="U121" s="63">
        <v>0</v>
      </c>
    </row>
    <row r="122" spans="1:21" ht="47.25" x14ac:dyDescent="0.25">
      <c r="A122" s="3"/>
      <c r="B122" s="126">
        <v>4</v>
      </c>
      <c r="C122" s="123">
        <v>410</v>
      </c>
      <c r="D122" s="123">
        <v>410</v>
      </c>
      <c r="E122" s="124" t="s">
        <v>59</v>
      </c>
      <c r="F122" s="124" t="s">
        <v>61</v>
      </c>
      <c r="G122" s="124" t="s">
        <v>57</v>
      </c>
      <c r="H122" s="123" t="s">
        <v>57</v>
      </c>
      <c r="I122" s="125"/>
      <c r="J122" s="125"/>
      <c r="K122" s="159">
        <v>240</v>
      </c>
      <c r="L122" s="41" t="s">
        <v>212</v>
      </c>
      <c r="M122" s="160">
        <v>657</v>
      </c>
      <c r="N122" s="69">
        <v>4</v>
      </c>
      <c r="O122" s="69">
        <v>10</v>
      </c>
      <c r="P122" s="100" t="s">
        <v>121</v>
      </c>
      <c r="Q122" s="81">
        <v>244</v>
      </c>
      <c r="R122" s="63">
        <v>483.45</v>
      </c>
      <c r="S122" s="18">
        <f t="shared" si="65"/>
        <v>0</v>
      </c>
      <c r="T122" s="63">
        <v>100</v>
      </c>
      <c r="U122" s="63">
        <v>100</v>
      </c>
    </row>
    <row r="123" spans="1:21" ht="31.5" x14ac:dyDescent="0.25">
      <c r="A123" s="3"/>
      <c r="B123" s="134">
        <v>800</v>
      </c>
      <c r="C123" s="134"/>
      <c r="D123" s="4">
        <v>410</v>
      </c>
      <c r="E123" s="132"/>
      <c r="F123" s="132"/>
      <c r="G123" s="132"/>
      <c r="H123" s="4" t="s">
        <v>57</v>
      </c>
      <c r="I123" s="133"/>
      <c r="J123" s="133"/>
      <c r="K123" s="5">
        <v>810</v>
      </c>
      <c r="L123" s="41" t="s">
        <v>187</v>
      </c>
      <c r="M123" s="160">
        <v>657</v>
      </c>
      <c r="N123" s="69">
        <v>4</v>
      </c>
      <c r="O123" s="69">
        <v>12</v>
      </c>
      <c r="P123" s="100" t="s">
        <v>163</v>
      </c>
      <c r="Q123" s="81">
        <v>0</v>
      </c>
      <c r="R123" s="63">
        <f>R124</f>
        <v>600</v>
      </c>
      <c r="S123" s="161"/>
      <c r="T123" s="63">
        <f t="shared" ref="T123:U123" si="66">T124</f>
        <v>0</v>
      </c>
      <c r="U123" s="63">
        <f t="shared" si="66"/>
        <v>0</v>
      </c>
    </row>
    <row r="124" spans="1:21" ht="173.25" x14ac:dyDescent="0.25">
      <c r="A124" s="3"/>
      <c r="B124" s="137">
        <v>5</v>
      </c>
      <c r="C124" s="137"/>
      <c r="D124" s="4">
        <v>502</v>
      </c>
      <c r="E124" s="135"/>
      <c r="F124" s="135"/>
      <c r="G124" s="135"/>
      <c r="H124" s="4" t="s">
        <v>74</v>
      </c>
      <c r="I124" s="136"/>
      <c r="J124" s="136"/>
      <c r="K124" s="5">
        <v>240</v>
      </c>
      <c r="L124" s="41" t="s">
        <v>188</v>
      </c>
      <c r="M124" s="160">
        <v>657</v>
      </c>
      <c r="N124" s="69">
        <v>4</v>
      </c>
      <c r="O124" s="69">
        <v>12</v>
      </c>
      <c r="P124" s="70" t="s">
        <v>201</v>
      </c>
      <c r="Q124" s="81">
        <v>0</v>
      </c>
      <c r="R124" s="63">
        <f>R125</f>
        <v>600</v>
      </c>
      <c r="S124" s="18">
        <f t="shared" ref="S124" si="67">S126+S128</f>
        <v>0</v>
      </c>
      <c r="T124" s="63">
        <v>0</v>
      </c>
      <c r="U124" s="63">
        <v>0</v>
      </c>
    </row>
    <row r="125" spans="1:21" ht="15.75" x14ac:dyDescent="0.25">
      <c r="A125" s="3"/>
      <c r="B125" s="126"/>
      <c r="C125" s="123">
        <v>501</v>
      </c>
      <c r="D125" s="127">
        <v>501</v>
      </c>
      <c r="E125" s="132"/>
      <c r="F125" s="132"/>
      <c r="G125" s="132"/>
      <c r="H125" s="4" t="s">
        <v>76</v>
      </c>
      <c r="I125" s="133"/>
      <c r="J125" s="133"/>
      <c r="K125" s="5">
        <v>810</v>
      </c>
      <c r="L125" s="41" t="s">
        <v>25</v>
      </c>
      <c r="M125" s="160">
        <v>657</v>
      </c>
      <c r="N125" s="69">
        <v>4</v>
      </c>
      <c r="O125" s="69">
        <v>12</v>
      </c>
      <c r="P125" s="70" t="s">
        <v>201</v>
      </c>
      <c r="Q125" s="81">
        <v>500</v>
      </c>
      <c r="R125" s="63">
        <f>R126</f>
        <v>600</v>
      </c>
      <c r="S125" s="18">
        <f t="shared" ref="S125:S126" si="68">S126</f>
        <v>0</v>
      </c>
      <c r="T125" s="63">
        <v>0</v>
      </c>
      <c r="U125" s="63">
        <v>0</v>
      </c>
    </row>
    <row r="126" spans="1:21" ht="15.75" x14ac:dyDescent="0.25">
      <c r="A126" s="3"/>
      <c r="B126" s="134" t="s">
        <v>78</v>
      </c>
      <c r="C126" s="134"/>
      <c r="D126" s="4">
        <v>501</v>
      </c>
      <c r="E126" s="132"/>
      <c r="F126" s="132"/>
      <c r="G126" s="132"/>
      <c r="H126" s="4" t="s">
        <v>79</v>
      </c>
      <c r="I126" s="133"/>
      <c r="J126" s="133"/>
      <c r="K126" s="5">
        <v>240</v>
      </c>
      <c r="L126" s="41" t="s">
        <v>26</v>
      </c>
      <c r="M126" s="160">
        <v>657</v>
      </c>
      <c r="N126" s="69">
        <v>4</v>
      </c>
      <c r="O126" s="69">
        <v>12</v>
      </c>
      <c r="P126" s="70" t="s">
        <v>201</v>
      </c>
      <c r="Q126" s="81">
        <v>540</v>
      </c>
      <c r="R126" s="63">
        <v>600</v>
      </c>
      <c r="S126" s="18">
        <f t="shared" si="68"/>
        <v>0</v>
      </c>
      <c r="T126" s="63">
        <v>0</v>
      </c>
      <c r="U126" s="63">
        <v>0</v>
      </c>
    </row>
    <row r="127" spans="1:21" ht="15.75" x14ac:dyDescent="0.25">
      <c r="A127" s="3"/>
      <c r="B127" s="134">
        <v>200</v>
      </c>
      <c r="C127" s="134"/>
      <c r="D127" s="4">
        <v>501</v>
      </c>
      <c r="E127" s="132"/>
      <c r="F127" s="132"/>
      <c r="G127" s="132"/>
      <c r="H127" s="4" t="s">
        <v>79</v>
      </c>
      <c r="I127" s="133"/>
      <c r="J127" s="133"/>
      <c r="K127" s="5">
        <v>240</v>
      </c>
      <c r="L127" s="165" t="s">
        <v>75</v>
      </c>
      <c r="M127" s="160">
        <v>657</v>
      </c>
      <c r="N127" s="166">
        <v>5</v>
      </c>
      <c r="O127" s="166">
        <v>0</v>
      </c>
      <c r="P127" s="101" t="s">
        <v>163</v>
      </c>
      <c r="Q127" s="167">
        <v>0</v>
      </c>
      <c r="R127" s="58">
        <f>R128+R134+R138</f>
        <v>31041.650999999998</v>
      </c>
      <c r="S127" s="161"/>
      <c r="T127" s="58">
        <f>T129+T136+T138</f>
        <v>8379.8469999999998</v>
      </c>
      <c r="U127" s="58">
        <f>U129+U136+U138</f>
        <v>5549.4560000000001</v>
      </c>
    </row>
    <row r="128" spans="1:21" ht="15.75" x14ac:dyDescent="0.25">
      <c r="A128" s="3"/>
      <c r="B128" s="126">
        <v>5</v>
      </c>
      <c r="C128" s="123">
        <v>501</v>
      </c>
      <c r="D128" s="123">
        <v>501</v>
      </c>
      <c r="E128" s="124" t="s">
        <v>78</v>
      </c>
      <c r="F128" s="124" t="s">
        <v>78</v>
      </c>
      <c r="G128" s="124" t="s">
        <v>79</v>
      </c>
      <c r="H128" s="123" t="s">
        <v>79</v>
      </c>
      <c r="I128" s="125"/>
      <c r="J128" s="125"/>
      <c r="K128" s="159">
        <v>240</v>
      </c>
      <c r="L128" s="65" t="s">
        <v>77</v>
      </c>
      <c r="M128" s="160">
        <v>657</v>
      </c>
      <c r="N128" s="69">
        <v>5</v>
      </c>
      <c r="O128" s="69">
        <v>1</v>
      </c>
      <c r="P128" s="70" t="s">
        <v>163</v>
      </c>
      <c r="Q128" s="81">
        <v>0</v>
      </c>
      <c r="R128" s="63">
        <f>R129+R132</f>
        <v>4440.2629999999999</v>
      </c>
      <c r="S128" s="161"/>
      <c r="T128" s="63">
        <f>T129</f>
        <v>3107.1470000000004</v>
      </c>
      <c r="U128" s="63">
        <f>U129</f>
        <v>2551.2599999999998</v>
      </c>
    </row>
    <row r="129" spans="1:21" ht="47.25" x14ac:dyDescent="0.25">
      <c r="A129" s="3"/>
      <c r="B129" s="134" t="s">
        <v>80</v>
      </c>
      <c r="C129" s="134"/>
      <c r="D129" s="4">
        <v>501</v>
      </c>
      <c r="E129" s="132"/>
      <c r="F129" s="132"/>
      <c r="G129" s="132"/>
      <c r="H129" s="4" t="s">
        <v>81</v>
      </c>
      <c r="I129" s="133"/>
      <c r="J129" s="133"/>
      <c r="K129" s="5">
        <v>240</v>
      </c>
      <c r="L129" s="41" t="s">
        <v>189</v>
      </c>
      <c r="M129" s="160">
        <v>657</v>
      </c>
      <c r="N129" s="69">
        <v>5</v>
      </c>
      <c r="O129" s="69">
        <v>1</v>
      </c>
      <c r="P129" s="70" t="s">
        <v>145</v>
      </c>
      <c r="Q129" s="81">
        <v>0</v>
      </c>
      <c r="R129" s="63">
        <f>R130+R131</f>
        <v>4198.6629999999996</v>
      </c>
      <c r="S129" s="161"/>
      <c r="T129" s="63">
        <f t="shared" ref="T129:U129" si="69">T130+T131</f>
        <v>3107.1470000000004</v>
      </c>
      <c r="U129" s="63">
        <f t="shared" si="69"/>
        <v>2551.2599999999998</v>
      </c>
    </row>
    <row r="130" spans="1:21" ht="78.75" x14ac:dyDescent="0.25">
      <c r="A130" s="3"/>
      <c r="B130" s="134" t="s">
        <v>82</v>
      </c>
      <c r="C130" s="134"/>
      <c r="D130" s="4">
        <v>501</v>
      </c>
      <c r="E130" s="132"/>
      <c r="F130" s="132"/>
      <c r="G130" s="132"/>
      <c r="H130" s="4" t="s">
        <v>83</v>
      </c>
      <c r="I130" s="133"/>
      <c r="J130" s="133"/>
      <c r="K130" s="5">
        <v>410</v>
      </c>
      <c r="L130" s="41" t="s">
        <v>185</v>
      </c>
      <c r="M130" s="160">
        <v>657</v>
      </c>
      <c r="N130" s="69">
        <v>5</v>
      </c>
      <c r="O130" s="69">
        <v>1</v>
      </c>
      <c r="P130" s="70" t="s">
        <v>146</v>
      </c>
      <c r="Q130" s="81">
        <v>811</v>
      </c>
      <c r="R130" s="63">
        <v>3815.0459999999998</v>
      </c>
      <c r="S130" s="161"/>
      <c r="T130" s="63">
        <v>2772.3270000000002</v>
      </c>
      <c r="U130" s="63">
        <v>2135.2739999999999</v>
      </c>
    </row>
    <row r="131" spans="1:21" ht="47.25" x14ac:dyDescent="0.25">
      <c r="A131" s="3"/>
      <c r="B131" s="126"/>
      <c r="C131" s="123">
        <v>502</v>
      </c>
      <c r="D131" s="127">
        <v>502</v>
      </c>
      <c r="E131" s="132"/>
      <c r="F131" s="132"/>
      <c r="G131" s="132"/>
      <c r="H131" s="4" t="s">
        <v>74</v>
      </c>
      <c r="I131" s="133"/>
      <c r="J131" s="133"/>
      <c r="K131" s="5">
        <v>240</v>
      </c>
      <c r="L131" s="41" t="s">
        <v>212</v>
      </c>
      <c r="M131" s="160">
        <v>657</v>
      </c>
      <c r="N131" s="69">
        <v>5</v>
      </c>
      <c r="O131" s="69">
        <v>1</v>
      </c>
      <c r="P131" s="70" t="s">
        <v>146</v>
      </c>
      <c r="Q131" s="81">
        <v>244</v>
      </c>
      <c r="R131" s="63">
        <v>383.61700000000002</v>
      </c>
      <c r="S131" s="161"/>
      <c r="T131" s="63">
        <v>334.82</v>
      </c>
      <c r="U131" s="63">
        <v>415.98599999999999</v>
      </c>
    </row>
    <row r="132" spans="1:21" ht="126" x14ac:dyDescent="0.25">
      <c r="A132" s="3"/>
      <c r="B132" s="134" t="s">
        <v>80</v>
      </c>
      <c r="C132" s="134"/>
      <c r="D132" s="4">
        <v>502</v>
      </c>
      <c r="E132" s="132"/>
      <c r="F132" s="132"/>
      <c r="G132" s="132"/>
      <c r="H132" s="4" t="s">
        <v>85</v>
      </c>
      <c r="I132" s="133"/>
      <c r="J132" s="133"/>
      <c r="K132" s="5">
        <v>240</v>
      </c>
      <c r="L132" s="41" t="s">
        <v>251</v>
      </c>
      <c r="M132" s="160">
        <v>657</v>
      </c>
      <c r="N132" s="69">
        <v>5</v>
      </c>
      <c r="O132" s="69">
        <v>1</v>
      </c>
      <c r="P132" s="70" t="s">
        <v>201</v>
      </c>
      <c r="Q132" s="81">
        <v>500</v>
      </c>
      <c r="R132" s="63">
        <f>R133</f>
        <v>241.6</v>
      </c>
      <c r="S132" s="161"/>
      <c r="T132" s="63">
        <v>0</v>
      </c>
      <c r="U132" s="63">
        <v>0</v>
      </c>
    </row>
    <row r="133" spans="1:21" ht="15.75" x14ac:dyDescent="0.25">
      <c r="A133" s="3"/>
      <c r="B133" s="134" t="s">
        <v>82</v>
      </c>
      <c r="C133" s="134"/>
      <c r="D133" s="4">
        <v>502</v>
      </c>
      <c r="E133" s="132"/>
      <c r="F133" s="132"/>
      <c r="G133" s="132"/>
      <c r="H133" s="4" t="s">
        <v>85</v>
      </c>
      <c r="I133" s="133"/>
      <c r="J133" s="133"/>
      <c r="K133" s="5">
        <v>240</v>
      </c>
      <c r="L133" s="41" t="s">
        <v>26</v>
      </c>
      <c r="M133" s="160">
        <v>657</v>
      </c>
      <c r="N133" s="69">
        <v>5</v>
      </c>
      <c r="O133" s="69">
        <v>1</v>
      </c>
      <c r="P133" s="70" t="s">
        <v>201</v>
      </c>
      <c r="Q133" s="81">
        <v>540</v>
      </c>
      <c r="R133" s="63">
        <v>241.6</v>
      </c>
      <c r="S133" s="161"/>
      <c r="T133" s="63">
        <v>0</v>
      </c>
      <c r="U133" s="63">
        <v>0</v>
      </c>
    </row>
    <row r="134" spans="1:21" ht="15.75" x14ac:dyDescent="0.25">
      <c r="A134" s="3"/>
      <c r="B134" s="134" t="s">
        <v>85</v>
      </c>
      <c r="C134" s="134"/>
      <c r="D134" s="4">
        <v>502</v>
      </c>
      <c r="E134" s="132"/>
      <c r="F134" s="132"/>
      <c r="G134" s="132"/>
      <c r="H134" s="4" t="s">
        <v>85</v>
      </c>
      <c r="I134" s="133"/>
      <c r="J134" s="133"/>
      <c r="K134" s="5">
        <v>240</v>
      </c>
      <c r="L134" s="41" t="s">
        <v>84</v>
      </c>
      <c r="M134" s="160">
        <v>657</v>
      </c>
      <c r="N134" s="69">
        <v>5</v>
      </c>
      <c r="O134" s="69">
        <v>2</v>
      </c>
      <c r="P134" s="70" t="s">
        <v>163</v>
      </c>
      <c r="Q134" s="81">
        <v>0</v>
      </c>
      <c r="R134" s="63">
        <f>R136</f>
        <v>20773.005000000001</v>
      </c>
      <c r="S134" s="6">
        <f t="shared" ref="S134" si="70">S135+S141+S146</f>
        <v>0</v>
      </c>
      <c r="T134" s="63">
        <f t="shared" ref="T134:U134" si="71">T136</f>
        <v>4212.7</v>
      </c>
      <c r="U134" s="63">
        <f t="shared" si="71"/>
        <v>1605.5</v>
      </c>
    </row>
    <row r="135" spans="1:21" ht="15.75" x14ac:dyDescent="0.25">
      <c r="A135" s="3"/>
      <c r="B135" s="134">
        <v>200</v>
      </c>
      <c r="C135" s="134"/>
      <c r="D135" s="4">
        <v>502</v>
      </c>
      <c r="E135" s="132"/>
      <c r="F135" s="132"/>
      <c r="G135" s="132"/>
      <c r="H135" s="4" t="s">
        <v>85</v>
      </c>
      <c r="I135" s="133"/>
      <c r="J135" s="133"/>
      <c r="K135" s="5">
        <v>240</v>
      </c>
      <c r="L135" s="41" t="s">
        <v>190</v>
      </c>
      <c r="M135" s="160">
        <v>657</v>
      </c>
      <c r="N135" s="69">
        <v>5</v>
      </c>
      <c r="O135" s="69">
        <v>2</v>
      </c>
      <c r="P135" s="91" t="s">
        <v>154</v>
      </c>
      <c r="Q135" s="81"/>
      <c r="R135" s="63">
        <f>R136</f>
        <v>20773.005000000001</v>
      </c>
      <c r="S135" s="18">
        <f t="shared" ref="S135:U136" si="72">S136</f>
        <v>0</v>
      </c>
      <c r="T135" s="63">
        <f t="shared" si="72"/>
        <v>4212.7</v>
      </c>
      <c r="U135" s="63">
        <f t="shared" si="72"/>
        <v>1605.5</v>
      </c>
    </row>
    <row r="136" spans="1:21" ht="220.5" x14ac:dyDescent="0.25">
      <c r="A136" s="3"/>
      <c r="B136" s="126">
        <v>5</v>
      </c>
      <c r="C136" s="123">
        <v>502</v>
      </c>
      <c r="D136" s="123">
        <v>502</v>
      </c>
      <c r="E136" s="124" t="s">
        <v>80</v>
      </c>
      <c r="F136" s="124" t="s">
        <v>82</v>
      </c>
      <c r="G136" s="124" t="s">
        <v>85</v>
      </c>
      <c r="H136" s="123" t="s">
        <v>85</v>
      </c>
      <c r="I136" s="125"/>
      <c r="J136" s="125"/>
      <c r="K136" s="159">
        <v>240</v>
      </c>
      <c r="L136" s="41" t="s">
        <v>191</v>
      </c>
      <c r="M136" s="160">
        <v>657</v>
      </c>
      <c r="N136" s="69">
        <v>5</v>
      </c>
      <c r="O136" s="69">
        <v>2</v>
      </c>
      <c r="P136" s="91" t="s">
        <v>147</v>
      </c>
      <c r="Q136" s="81">
        <v>0</v>
      </c>
      <c r="R136" s="63">
        <f>R137</f>
        <v>20773.005000000001</v>
      </c>
      <c r="S136" s="18">
        <f t="shared" ref="S136" si="73">S137+S139</f>
        <v>0</v>
      </c>
      <c r="T136" s="63">
        <f t="shared" si="72"/>
        <v>4212.7</v>
      </c>
      <c r="U136" s="63">
        <f t="shared" si="72"/>
        <v>1605.5</v>
      </c>
    </row>
    <row r="137" spans="1:21" ht="15.75" x14ac:dyDescent="0.25">
      <c r="A137" s="3"/>
      <c r="B137" s="134" t="s">
        <v>86</v>
      </c>
      <c r="C137" s="134"/>
      <c r="D137" s="4">
        <v>502</v>
      </c>
      <c r="E137" s="132"/>
      <c r="F137" s="132"/>
      <c r="G137" s="132"/>
      <c r="H137" s="4" t="s">
        <v>74</v>
      </c>
      <c r="I137" s="133"/>
      <c r="J137" s="133"/>
      <c r="K137" s="5">
        <v>240</v>
      </c>
      <c r="L137" s="41" t="s">
        <v>26</v>
      </c>
      <c r="M137" s="160">
        <v>657</v>
      </c>
      <c r="N137" s="69">
        <v>5</v>
      </c>
      <c r="O137" s="69">
        <v>2</v>
      </c>
      <c r="P137" s="91" t="s">
        <v>147</v>
      </c>
      <c r="Q137" s="81">
        <v>540</v>
      </c>
      <c r="R137" s="63">
        <v>20773.005000000001</v>
      </c>
      <c r="S137" s="18">
        <f t="shared" ref="S137" si="74">S138</f>
        <v>0</v>
      </c>
      <c r="T137" s="63">
        <v>4212.7</v>
      </c>
      <c r="U137" s="63">
        <v>1605.5</v>
      </c>
    </row>
    <row r="138" spans="1:21" ht="15.75" x14ac:dyDescent="0.25">
      <c r="A138" s="3"/>
      <c r="B138" s="123"/>
      <c r="C138" s="123"/>
      <c r="D138" s="4"/>
      <c r="E138" s="124"/>
      <c r="F138" s="124"/>
      <c r="G138" s="124"/>
      <c r="H138" s="4"/>
      <c r="I138" s="125"/>
      <c r="J138" s="125"/>
      <c r="K138" s="5"/>
      <c r="L138" s="41" t="s">
        <v>87</v>
      </c>
      <c r="M138" s="160">
        <v>657</v>
      </c>
      <c r="N138" s="69">
        <v>5</v>
      </c>
      <c r="O138" s="69">
        <v>3</v>
      </c>
      <c r="P138" s="70" t="s">
        <v>163</v>
      </c>
      <c r="Q138" s="81">
        <v>0</v>
      </c>
      <c r="R138" s="63">
        <f>R139+R144</f>
        <v>5828.3829999999989</v>
      </c>
      <c r="S138" s="161"/>
      <c r="T138" s="63">
        <f t="shared" ref="T138:U138" si="75">T139</f>
        <v>1060</v>
      </c>
      <c r="U138" s="63">
        <f t="shared" si="75"/>
        <v>1392.6959999999999</v>
      </c>
    </row>
    <row r="139" spans="1:21" ht="47.25" x14ac:dyDescent="0.25">
      <c r="A139" s="3"/>
      <c r="B139" s="123"/>
      <c r="C139" s="123"/>
      <c r="D139" s="4"/>
      <c r="E139" s="124"/>
      <c r="F139" s="124"/>
      <c r="G139" s="124"/>
      <c r="H139" s="4"/>
      <c r="I139" s="125"/>
      <c r="J139" s="125"/>
      <c r="K139" s="5"/>
      <c r="L139" s="41" t="s">
        <v>192</v>
      </c>
      <c r="M139" s="160">
        <v>657</v>
      </c>
      <c r="N139" s="69">
        <v>5</v>
      </c>
      <c r="O139" s="69">
        <v>3</v>
      </c>
      <c r="P139" s="91" t="s">
        <v>148</v>
      </c>
      <c r="Q139" s="81">
        <v>0</v>
      </c>
      <c r="R139" s="63">
        <f>R140+R141+R151</f>
        <v>5656.6659999999993</v>
      </c>
      <c r="S139" s="18">
        <f t="shared" ref="S139" si="76">S140</f>
        <v>0</v>
      </c>
      <c r="T139" s="63">
        <f>T140+T141+T151</f>
        <v>1060</v>
      </c>
      <c r="U139" s="63">
        <f>U140+U141+U151</f>
        <v>1392.6959999999999</v>
      </c>
    </row>
    <row r="140" spans="1:21" ht="47.25" x14ac:dyDescent="0.25">
      <c r="A140" s="3"/>
      <c r="B140" s="123"/>
      <c r="C140" s="123"/>
      <c r="D140" s="4"/>
      <c r="E140" s="124"/>
      <c r="F140" s="124"/>
      <c r="G140" s="124"/>
      <c r="H140" s="4"/>
      <c r="I140" s="125"/>
      <c r="J140" s="125"/>
      <c r="K140" s="5"/>
      <c r="L140" s="41" t="s">
        <v>212</v>
      </c>
      <c r="M140" s="160">
        <v>657</v>
      </c>
      <c r="N140" s="69">
        <v>5</v>
      </c>
      <c r="O140" s="69">
        <v>3</v>
      </c>
      <c r="P140" s="91" t="s">
        <v>202</v>
      </c>
      <c r="Q140" s="81">
        <v>244</v>
      </c>
      <c r="R140" s="63">
        <v>2010.6669999999999</v>
      </c>
      <c r="S140" s="161"/>
      <c r="T140" s="63">
        <v>1060</v>
      </c>
      <c r="U140" s="63">
        <v>1392.6959999999999</v>
      </c>
    </row>
    <row r="141" spans="1:21" ht="63" x14ac:dyDescent="0.25">
      <c r="A141" s="3"/>
      <c r="B141" s="123"/>
      <c r="C141" s="123"/>
      <c r="D141" s="4"/>
      <c r="E141" s="124"/>
      <c r="F141" s="124"/>
      <c r="G141" s="124"/>
      <c r="H141" s="4"/>
      <c r="I141" s="125"/>
      <c r="J141" s="125"/>
      <c r="K141" s="5"/>
      <c r="L141" s="41" t="s">
        <v>232</v>
      </c>
      <c r="M141" s="160">
        <v>657</v>
      </c>
      <c r="N141" s="69">
        <v>5</v>
      </c>
      <c r="O141" s="69">
        <v>3</v>
      </c>
      <c r="P141" s="91" t="s">
        <v>203</v>
      </c>
      <c r="Q141" s="81">
        <v>0</v>
      </c>
      <c r="R141" s="63">
        <f>R142</f>
        <v>296</v>
      </c>
      <c r="S141" s="18">
        <f t="shared" ref="S141" si="77">S142</f>
        <v>0</v>
      </c>
      <c r="T141" s="63">
        <f>T142</f>
        <v>0</v>
      </c>
      <c r="U141" s="63">
        <f>U142</f>
        <v>0</v>
      </c>
    </row>
    <row r="142" spans="1:21" ht="47.25" x14ac:dyDescent="0.25">
      <c r="A142" s="3"/>
      <c r="B142" s="137">
        <v>8</v>
      </c>
      <c r="C142" s="137"/>
      <c r="D142" s="4">
        <v>804</v>
      </c>
      <c r="E142" s="135"/>
      <c r="F142" s="135"/>
      <c r="G142" s="135"/>
      <c r="H142" s="4" t="s">
        <v>24</v>
      </c>
      <c r="I142" s="136"/>
      <c r="J142" s="136"/>
      <c r="K142" s="5">
        <v>240</v>
      </c>
      <c r="L142" s="41" t="s">
        <v>233</v>
      </c>
      <c r="M142" s="160">
        <v>657</v>
      </c>
      <c r="N142" s="69">
        <v>5</v>
      </c>
      <c r="O142" s="69">
        <v>3</v>
      </c>
      <c r="P142" s="91" t="s">
        <v>203</v>
      </c>
      <c r="Q142" s="81">
        <v>200</v>
      </c>
      <c r="R142" s="63">
        <f>R143</f>
        <v>296</v>
      </c>
      <c r="S142" s="18">
        <f t="shared" ref="S142" si="78">S144</f>
        <v>0</v>
      </c>
      <c r="T142" s="63">
        <f>T143</f>
        <v>0</v>
      </c>
      <c r="U142" s="63">
        <f>U143</f>
        <v>0</v>
      </c>
    </row>
    <row r="143" spans="1:21" ht="47.25" x14ac:dyDescent="0.25">
      <c r="A143" s="3"/>
      <c r="B143" s="126"/>
      <c r="C143" s="123">
        <v>801</v>
      </c>
      <c r="D143" s="127">
        <v>801</v>
      </c>
      <c r="E143" s="132"/>
      <c r="F143" s="132"/>
      <c r="G143" s="132"/>
      <c r="H143" s="4" t="s">
        <v>89</v>
      </c>
      <c r="I143" s="133"/>
      <c r="J143" s="133"/>
      <c r="K143" s="5">
        <v>620</v>
      </c>
      <c r="L143" s="41" t="s">
        <v>212</v>
      </c>
      <c r="M143" s="160">
        <v>657</v>
      </c>
      <c r="N143" s="69">
        <v>5</v>
      </c>
      <c r="O143" s="69">
        <v>3</v>
      </c>
      <c r="P143" s="91" t="s">
        <v>203</v>
      </c>
      <c r="Q143" s="81">
        <v>240</v>
      </c>
      <c r="R143" s="63">
        <v>296</v>
      </c>
      <c r="S143" s="18">
        <f t="shared" ref="S143:S144" si="79">S144</f>
        <v>0</v>
      </c>
      <c r="T143" s="63">
        <v>0</v>
      </c>
      <c r="U143" s="63">
        <v>0</v>
      </c>
    </row>
    <row r="144" spans="1:21" ht="78.75" x14ac:dyDescent="0.25">
      <c r="A144" s="3"/>
      <c r="B144" s="134" t="s">
        <v>78</v>
      </c>
      <c r="C144" s="134"/>
      <c r="D144" s="4">
        <v>801</v>
      </c>
      <c r="E144" s="132"/>
      <c r="F144" s="132"/>
      <c r="G144" s="132"/>
      <c r="H144" s="4" t="s">
        <v>79</v>
      </c>
      <c r="I144" s="133"/>
      <c r="J144" s="133"/>
      <c r="K144" s="5">
        <v>620</v>
      </c>
      <c r="L144" s="41" t="s">
        <v>252</v>
      </c>
      <c r="M144" s="160">
        <v>657</v>
      </c>
      <c r="N144" s="69">
        <v>5</v>
      </c>
      <c r="O144" s="69">
        <v>3</v>
      </c>
      <c r="P144" s="91" t="s">
        <v>148</v>
      </c>
      <c r="Q144" s="81">
        <v>0</v>
      </c>
      <c r="R144" s="63">
        <f>R145+R148</f>
        <v>171.71700000000001</v>
      </c>
      <c r="S144" s="18">
        <f t="shared" si="79"/>
        <v>0</v>
      </c>
      <c r="T144" s="63">
        <v>0</v>
      </c>
      <c r="U144" s="63">
        <v>0</v>
      </c>
    </row>
    <row r="145" spans="1:21" ht="157.5" x14ac:dyDescent="0.25">
      <c r="A145" s="3"/>
      <c r="B145" s="134" t="s">
        <v>79</v>
      </c>
      <c r="C145" s="134"/>
      <c r="D145" s="4">
        <v>801</v>
      </c>
      <c r="E145" s="132"/>
      <c r="F145" s="132"/>
      <c r="G145" s="132"/>
      <c r="H145" s="4" t="s">
        <v>79</v>
      </c>
      <c r="I145" s="133"/>
      <c r="J145" s="133"/>
      <c r="K145" s="5">
        <v>620</v>
      </c>
      <c r="L145" s="41" t="s">
        <v>253</v>
      </c>
      <c r="M145" s="160">
        <v>657</v>
      </c>
      <c r="N145" s="69">
        <v>5</v>
      </c>
      <c r="O145" s="69">
        <v>3</v>
      </c>
      <c r="P145" s="91" t="s">
        <v>265</v>
      </c>
      <c r="Q145" s="81">
        <v>0</v>
      </c>
      <c r="R145" s="63">
        <f>R146</f>
        <v>170</v>
      </c>
      <c r="S145" s="161"/>
      <c r="T145" s="63">
        <v>0</v>
      </c>
      <c r="U145" s="63">
        <v>0</v>
      </c>
    </row>
    <row r="146" spans="1:21" ht="31.5" x14ac:dyDescent="0.25">
      <c r="A146" s="3"/>
      <c r="B146" s="134">
        <v>600</v>
      </c>
      <c r="C146" s="134"/>
      <c r="D146" s="4">
        <v>801</v>
      </c>
      <c r="E146" s="132"/>
      <c r="F146" s="132"/>
      <c r="G146" s="132"/>
      <c r="H146" s="4" t="s">
        <v>79</v>
      </c>
      <c r="I146" s="133"/>
      <c r="J146" s="133"/>
      <c r="K146" s="5">
        <v>620</v>
      </c>
      <c r="L146" s="41" t="s">
        <v>19</v>
      </c>
      <c r="M146" s="160">
        <v>657</v>
      </c>
      <c r="N146" s="69">
        <v>5</v>
      </c>
      <c r="O146" s="69">
        <v>3</v>
      </c>
      <c r="P146" s="91" t="s">
        <v>265</v>
      </c>
      <c r="Q146" s="81">
        <v>200</v>
      </c>
      <c r="R146" s="63">
        <f>R147</f>
        <v>170</v>
      </c>
      <c r="S146" s="18">
        <f t="shared" ref="S146:S148" si="80">S147</f>
        <v>0</v>
      </c>
      <c r="T146" s="63">
        <v>0</v>
      </c>
      <c r="U146" s="63">
        <v>0</v>
      </c>
    </row>
    <row r="147" spans="1:21" ht="47.25" x14ac:dyDescent="0.25">
      <c r="A147" s="3"/>
      <c r="B147" s="126">
        <v>8</v>
      </c>
      <c r="C147" s="123">
        <v>801</v>
      </c>
      <c r="D147" s="123">
        <v>801</v>
      </c>
      <c r="E147" s="124" t="s">
        <v>78</v>
      </c>
      <c r="F147" s="124" t="s">
        <v>78</v>
      </c>
      <c r="G147" s="124" t="s">
        <v>79</v>
      </c>
      <c r="H147" s="123" t="s">
        <v>79</v>
      </c>
      <c r="I147" s="125"/>
      <c r="J147" s="125"/>
      <c r="K147" s="159">
        <v>620</v>
      </c>
      <c r="L147" s="41" t="s">
        <v>20</v>
      </c>
      <c r="M147" s="160">
        <v>657</v>
      </c>
      <c r="N147" s="69">
        <v>5</v>
      </c>
      <c r="O147" s="69">
        <v>3</v>
      </c>
      <c r="P147" s="91" t="s">
        <v>265</v>
      </c>
      <c r="Q147" s="81">
        <v>240</v>
      </c>
      <c r="R147" s="63">
        <v>170</v>
      </c>
      <c r="S147" s="18">
        <f t="shared" si="80"/>
        <v>0</v>
      </c>
      <c r="T147" s="63">
        <v>0</v>
      </c>
      <c r="U147" s="63">
        <v>0</v>
      </c>
    </row>
    <row r="148" spans="1:21" ht="173.25" x14ac:dyDescent="0.25">
      <c r="A148" s="3"/>
      <c r="B148" s="134" t="s">
        <v>91</v>
      </c>
      <c r="C148" s="134"/>
      <c r="D148" s="4">
        <v>801</v>
      </c>
      <c r="E148" s="132"/>
      <c r="F148" s="132"/>
      <c r="G148" s="132"/>
      <c r="H148" s="4" t="s">
        <v>92</v>
      </c>
      <c r="I148" s="133"/>
      <c r="J148" s="133"/>
      <c r="K148" s="5">
        <v>620</v>
      </c>
      <c r="L148" s="41" t="s">
        <v>254</v>
      </c>
      <c r="M148" s="160">
        <v>657</v>
      </c>
      <c r="N148" s="69">
        <v>5</v>
      </c>
      <c r="O148" s="69">
        <v>3</v>
      </c>
      <c r="P148" s="91" t="s">
        <v>266</v>
      </c>
      <c r="Q148" s="81">
        <v>0</v>
      </c>
      <c r="R148" s="63">
        <f>R149</f>
        <v>1.7170000000000001</v>
      </c>
      <c r="S148" s="18">
        <f t="shared" si="80"/>
        <v>0</v>
      </c>
      <c r="T148" s="63">
        <v>0</v>
      </c>
      <c r="U148" s="63">
        <v>0</v>
      </c>
    </row>
    <row r="149" spans="1:21" ht="31.5" x14ac:dyDescent="0.25">
      <c r="A149" s="3"/>
      <c r="B149" s="134" t="s">
        <v>93</v>
      </c>
      <c r="C149" s="134"/>
      <c r="D149" s="4">
        <v>801</v>
      </c>
      <c r="E149" s="132"/>
      <c r="F149" s="132"/>
      <c r="G149" s="132"/>
      <c r="H149" s="4" t="s">
        <v>94</v>
      </c>
      <c r="I149" s="133"/>
      <c r="J149" s="133"/>
      <c r="K149" s="5">
        <v>620</v>
      </c>
      <c r="L149" s="41" t="s">
        <v>19</v>
      </c>
      <c r="M149" s="160">
        <v>657</v>
      </c>
      <c r="N149" s="69">
        <v>5</v>
      </c>
      <c r="O149" s="69">
        <v>3</v>
      </c>
      <c r="P149" s="91" t="s">
        <v>266</v>
      </c>
      <c r="Q149" s="81">
        <v>200</v>
      </c>
      <c r="R149" s="63">
        <f>R150</f>
        <v>1.7170000000000001</v>
      </c>
      <c r="S149" s="161"/>
      <c r="T149" s="63">
        <v>0</v>
      </c>
      <c r="U149" s="63">
        <v>0</v>
      </c>
    </row>
    <row r="150" spans="1:21" ht="47.25" x14ac:dyDescent="0.25">
      <c r="A150" s="3"/>
      <c r="B150" s="134" t="s">
        <v>95</v>
      </c>
      <c r="C150" s="134"/>
      <c r="D150" s="4">
        <v>801</v>
      </c>
      <c r="E150" s="132"/>
      <c r="F150" s="132"/>
      <c r="G150" s="132"/>
      <c r="H150" s="4" t="s">
        <v>95</v>
      </c>
      <c r="I150" s="133"/>
      <c r="J150" s="133"/>
      <c r="K150" s="5">
        <v>620</v>
      </c>
      <c r="L150" s="41" t="s">
        <v>20</v>
      </c>
      <c r="M150" s="160">
        <v>657</v>
      </c>
      <c r="N150" s="69">
        <v>5</v>
      </c>
      <c r="O150" s="69">
        <v>3</v>
      </c>
      <c r="P150" s="91" t="s">
        <v>266</v>
      </c>
      <c r="Q150" s="81">
        <v>240</v>
      </c>
      <c r="R150" s="63">
        <v>1.7170000000000001</v>
      </c>
      <c r="S150" s="39">
        <f t="shared" ref="S150" si="81">S151+S169</f>
        <v>5042.9599999999991</v>
      </c>
      <c r="T150" s="63">
        <v>0</v>
      </c>
      <c r="U150" s="63">
        <v>0</v>
      </c>
    </row>
    <row r="151" spans="1:21" ht="31.5" x14ac:dyDescent="0.25">
      <c r="A151" s="3"/>
      <c r="B151" s="134">
        <v>600</v>
      </c>
      <c r="C151" s="134"/>
      <c r="D151" s="4">
        <v>801</v>
      </c>
      <c r="E151" s="132"/>
      <c r="F151" s="132"/>
      <c r="G151" s="132"/>
      <c r="H151" s="4" t="s">
        <v>95</v>
      </c>
      <c r="I151" s="133"/>
      <c r="J151" s="133"/>
      <c r="K151" s="5">
        <v>620</v>
      </c>
      <c r="L151" s="41" t="s">
        <v>193</v>
      </c>
      <c r="M151" s="160">
        <v>657</v>
      </c>
      <c r="N151" s="69">
        <v>5</v>
      </c>
      <c r="O151" s="69">
        <v>3</v>
      </c>
      <c r="P151" s="91" t="s">
        <v>164</v>
      </c>
      <c r="Q151" s="81">
        <v>0</v>
      </c>
      <c r="R151" s="63">
        <f>R152</f>
        <v>3349.9989999999998</v>
      </c>
      <c r="S151" s="18">
        <f t="shared" ref="S151" si="82">S152</f>
        <v>4349.3899999999994</v>
      </c>
      <c r="T151" s="63">
        <f>T152+T153</f>
        <v>0</v>
      </c>
      <c r="U151" s="63">
        <f>U152+U153</f>
        <v>0</v>
      </c>
    </row>
    <row r="152" spans="1:21" ht="63" x14ac:dyDescent="0.25">
      <c r="A152" s="3"/>
      <c r="B152" s="126"/>
      <c r="C152" s="123">
        <v>802</v>
      </c>
      <c r="D152" s="127">
        <v>802</v>
      </c>
      <c r="E152" s="132"/>
      <c r="F152" s="132"/>
      <c r="G152" s="132"/>
      <c r="H152" s="4" t="s">
        <v>96</v>
      </c>
      <c r="I152" s="133"/>
      <c r="J152" s="133"/>
      <c r="K152" s="5">
        <v>620</v>
      </c>
      <c r="L152" s="41" t="s">
        <v>234</v>
      </c>
      <c r="M152" s="160">
        <v>657</v>
      </c>
      <c r="N152" s="69">
        <v>5</v>
      </c>
      <c r="O152" s="69">
        <v>3</v>
      </c>
      <c r="P152" s="91" t="s">
        <v>267</v>
      </c>
      <c r="Q152" s="81">
        <v>0</v>
      </c>
      <c r="R152" s="63">
        <f>R153+R156+R159+R162</f>
        <v>3349.9989999999998</v>
      </c>
      <c r="S152" s="18">
        <f t="shared" ref="S152" si="83">S153+S160+S164+S163</f>
        <v>4349.3899999999994</v>
      </c>
      <c r="T152" s="63">
        <v>0</v>
      </c>
      <c r="U152" s="63">
        <v>0</v>
      </c>
    </row>
    <row r="153" spans="1:21" ht="63" x14ac:dyDescent="0.25">
      <c r="A153" s="3"/>
      <c r="B153" s="134" t="s">
        <v>91</v>
      </c>
      <c r="C153" s="134"/>
      <c r="D153" s="4">
        <v>802</v>
      </c>
      <c r="E153" s="132"/>
      <c r="F153" s="132"/>
      <c r="G153" s="132"/>
      <c r="H153" s="4" t="s">
        <v>96</v>
      </c>
      <c r="I153" s="133"/>
      <c r="J153" s="133"/>
      <c r="K153" s="5">
        <v>620</v>
      </c>
      <c r="L153" s="41" t="s">
        <v>194</v>
      </c>
      <c r="M153" s="160">
        <v>657</v>
      </c>
      <c r="N153" s="69">
        <v>5</v>
      </c>
      <c r="O153" s="69">
        <v>3</v>
      </c>
      <c r="P153" s="91" t="s">
        <v>268</v>
      </c>
      <c r="Q153" s="81">
        <v>0</v>
      </c>
      <c r="R153" s="63">
        <f>R154</f>
        <v>340</v>
      </c>
      <c r="S153" s="31">
        <f t="shared" ref="S153" si="84">S154+S156+S158</f>
        <v>0</v>
      </c>
      <c r="T153" s="63">
        <v>0</v>
      </c>
      <c r="U153" s="63">
        <v>0</v>
      </c>
    </row>
    <row r="154" spans="1:21" ht="31.5" x14ac:dyDescent="0.25">
      <c r="A154" s="3"/>
      <c r="B154" s="134" t="s">
        <v>98</v>
      </c>
      <c r="C154" s="134"/>
      <c r="D154" s="4">
        <v>802</v>
      </c>
      <c r="E154" s="132"/>
      <c r="F154" s="132"/>
      <c r="G154" s="132"/>
      <c r="H154" s="4" t="s">
        <v>96</v>
      </c>
      <c r="I154" s="133"/>
      <c r="J154" s="133"/>
      <c r="K154" s="5">
        <v>620</v>
      </c>
      <c r="L154" s="41" t="s">
        <v>19</v>
      </c>
      <c r="M154" s="160">
        <v>657</v>
      </c>
      <c r="N154" s="69">
        <v>5</v>
      </c>
      <c r="O154" s="69">
        <v>3</v>
      </c>
      <c r="P154" s="91" t="s">
        <v>268</v>
      </c>
      <c r="Q154" s="81">
        <v>200</v>
      </c>
      <c r="R154" s="63">
        <f>R155</f>
        <v>340</v>
      </c>
      <c r="S154" s="18">
        <f t="shared" ref="S154" si="85">S155</f>
        <v>0</v>
      </c>
      <c r="T154" s="63">
        <v>0</v>
      </c>
      <c r="U154" s="63">
        <v>0</v>
      </c>
    </row>
    <row r="155" spans="1:21" ht="47.25" x14ac:dyDescent="0.25">
      <c r="A155" s="3"/>
      <c r="B155" s="134" t="s">
        <v>96</v>
      </c>
      <c r="C155" s="134"/>
      <c r="D155" s="4">
        <v>802</v>
      </c>
      <c r="E155" s="132"/>
      <c r="F155" s="132"/>
      <c r="G155" s="132"/>
      <c r="H155" s="4" t="s">
        <v>96</v>
      </c>
      <c r="I155" s="133"/>
      <c r="J155" s="133"/>
      <c r="K155" s="5">
        <v>620</v>
      </c>
      <c r="L155" s="41" t="s">
        <v>20</v>
      </c>
      <c r="M155" s="160">
        <v>657</v>
      </c>
      <c r="N155" s="69">
        <v>5</v>
      </c>
      <c r="O155" s="69">
        <v>3</v>
      </c>
      <c r="P155" s="91" t="s">
        <v>268</v>
      </c>
      <c r="Q155" s="81">
        <v>240</v>
      </c>
      <c r="R155" s="63">
        <v>340</v>
      </c>
      <c r="S155" s="161"/>
      <c r="T155" s="63">
        <v>0</v>
      </c>
      <c r="U155" s="63">
        <v>0</v>
      </c>
    </row>
    <row r="156" spans="1:21" ht="78.75" x14ac:dyDescent="0.25">
      <c r="A156" s="3"/>
      <c r="B156" s="134">
        <v>600</v>
      </c>
      <c r="C156" s="134"/>
      <c r="D156" s="4">
        <v>802</v>
      </c>
      <c r="E156" s="132"/>
      <c r="F156" s="132"/>
      <c r="G156" s="132"/>
      <c r="H156" s="4" t="s">
        <v>96</v>
      </c>
      <c r="I156" s="133"/>
      <c r="J156" s="133"/>
      <c r="K156" s="5">
        <v>620</v>
      </c>
      <c r="L156" s="41" t="s">
        <v>255</v>
      </c>
      <c r="M156" s="160">
        <v>657</v>
      </c>
      <c r="N156" s="69">
        <v>5</v>
      </c>
      <c r="O156" s="69">
        <v>3</v>
      </c>
      <c r="P156" s="91" t="s">
        <v>268</v>
      </c>
      <c r="Q156" s="81">
        <v>0</v>
      </c>
      <c r="R156" s="63">
        <f>R157</f>
        <v>1954.444</v>
      </c>
      <c r="S156" s="18">
        <f t="shared" ref="S156" si="86">S157</f>
        <v>0</v>
      </c>
      <c r="T156" s="63">
        <v>0</v>
      </c>
      <c r="U156" s="63">
        <v>0</v>
      </c>
    </row>
    <row r="157" spans="1:21" ht="31.5" x14ac:dyDescent="0.25">
      <c r="A157" s="3"/>
      <c r="B157" s="126">
        <v>8</v>
      </c>
      <c r="C157" s="123">
        <v>802</v>
      </c>
      <c r="D157" s="123">
        <v>802</v>
      </c>
      <c r="E157" s="124" t="s">
        <v>91</v>
      </c>
      <c r="F157" s="124" t="s">
        <v>98</v>
      </c>
      <c r="G157" s="124" t="s">
        <v>96</v>
      </c>
      <c r="H157" s="123" t="s">
        <v>96</v>
      </c>
      <c r="I157" s="125"/>
      <c r="J157" s="125"/>
      <c r="K157" s="159">
        <v>620</v>
      </c>
      <c r="L157" s="41" t="s">
        <v>19</v>
      </c>
      <c r="M157" s="160">
        <v>657</v>
      </c>
      <c r="N157" s="69">
        <v>5</v>
      </c>
      <c r="O157" s="69">
        <v>3</v>
      </c>
      <c r="P157" s="91" t="s">
        <v>268</v>
      </c>
      <c r="Q157" s="81">
        <v>200</v>
      </c>
      <c r="R157" s="63">
        <f>R158</f>
        <v>1954.444</v>
      </c>
      <c r="S157" s="161"/>
      <c r="T157" s="63">
        <v>0</v>
      </c>
      <c r="U157" s="63">
        <v>0</v>
      </c>
    </row>
    <row r="158" spans="1:21" ht="47.25" x14ac:dyDescent="0.25">
      <c r="A158" s="3"/>
      <c r="B158" s="126"/>
      <c r="C158" s="123">
        <v>804</v>
      </c>
      <c r="D158" s="127">
        <v>804</v>
      </c>
      <c r="E158" s="147"/>
      <c r="F158" s="148"/>
      <c r="G158" s="149"/>
      <c r="H158" s="4" t="s">
        <v>24</v>
      </c>
      <c r="I158" s="150"/>
      <c r="J158" s="151"/>
      <c r="K158" s="5">
        <v>240</v>
      </c>
      <c r="L158" s="41" t="s">
        <v>20</v>
      </c>
      <c r="M158" s="160">
        <v>657</v>
      </c>
      <c r="N158" s="69">
        <v>5</v>
      </c>
      <c r="O158" s="69">
        <v>3</v>
      </c>
      <c r="P158" s="91" t="s">
        <v>268</v>
      </c>
      <c r="Q158" s="81">
        <v>240</v>
      </c>
      <c r="R158" s="63">
        <v>1954.444</v>
      </c>
      <c r="S158" s="18">
        <f t="shared" ref="S158" si="87">S159</f>
        <v>0</v>
      </c>
      <c r="T158" s="63">
        <v>0</v>
      </c>
      <c r="U158" s="63">
        <v>0</v>
      </c>
    </row>
    <row r="159" spans="1:21" ht="110.25" x14ac:dyDescent="0.25">
      <c r="A159" s="3"/>
      <c r="B159" s="137">
        <v>10</v>
      </c>
      <c r="C159" s="137"/>
      <c r="D159" s="4">
        <v>1006</v>
      </c>
      <c r="E159" s="135"/>
      <c r="F159" s="135"/>
      <c r="G159" s="135"/>
      <c r="H159" s="4" t="s">
        <v>99</v>
      </c>
      <c r="I159" s="136"/>
      <c r="J159" s="136"/>
      <c r="K159" s="5">
        <v>240</v>
      </c>
      <c r="L159" s="41" t="s">
        <v>256</v>
      </c>
      <c r="M159" s="160">
        <v>657</v>
      </c>
      <c r="N159" s="69">
        <v>5</v>
      </c>
      <c r="O159" s="69">
        <v>3</v>
      </c>
      <c r="P159" s="91" t="s">
        <v>269</v>
      </c>
      <c r="Q159" s="81">
        <v>0</v>
      </c>
      <c r="R159" s="63">
        <f>R160</f>
        <v>950</v>
      </c>
      <c r="S159" s="161"/>
      <c r="T159" s="63">
        <v>0</v>
      </c>
      <c r="U159" s="63">
        <v>0</v>
      </c>
    </row>
    <row r="160" spans="1:21" ht="31.5" x14ac:dyDescent="0.25">
      <c r="A160" s="3"/>
      <c r="B160" s="126"/>
      <c r="C160" s="123">
        <v>1001</v>
      </c>
      <c r="D160" s="127">
        <v>1001</v>
      </c>
      <c r="E160" s="132"/>
      <c r="F160" s="132"/>
      <c r="G160" s="132"/>
      <c r="H160" s="4" t="s">
        <v>24</v>
      </c>
      <c r="I160" s="133"/>
      <c r="J160" s="133"/>
      <c r="K160" s="5">
        <v>320</v>
      </c>
      <c r="L160" s="41" t="s">
        <v>19</v>
      </c>
      <c r="M160" s="160">
        <v>657</v>
      </c>
      <c r="N160" s="69">
        <v>5</v>
      </c>
      <c r="O160" s="69">
        <v>3</v>
      </c>
      <c r="P160" s="91" t="s">
        <v>269</v>
      </c>
      <c r="Q160" s="81">
        <v>200</v>
      </c>
      <c r="R160" s="63">
        <f>R161</f>
        <v>950</v>
      </c>
      <c r="S160" s="18">
        <f t="shared" ref="S160:S161" si="88">S161</f>
        <v>1933.6</v>
      </c>
      <c r="T160" s="63">
        <v>0</v>
      </c>
      <c r="U160" s="63">
        <v>0</v>
      </c>
    </row>
    <row r="161" spans="1:21" ht="47.25" x14ac:dyDescent="0.25">
      <c r="A161" s="3"/>
      <c r="B161" s="134" t="s">
        <v>14</v>
      </c>
      <c r="C161" s="134"/>
      <c r="D161" s="4">
        <v>1001</v>
      </c>
      <c r="E161" s="132"/>
      <c r="F161" s="132"/>
      <c r="G161" s="132"/>
      <c r="H161" s="4" t="s">
        <v>24</v>
      </c>
      <c r="I161" s="133"/>
      <c r="J161" s="133"/>
      <c r="K161" s="5">
        <v>320</v>
      </c>
      <c r="L161" s="41" t="s">
        <v>20</v>
      </c>
      <c r="M161" s="160">
        <v>657</v>
      </c>
      <c r="N161" s="69">
        <v>5</v>
      </c>
      <c r="O161" s="69">
        <v>3</v>
      </c>
      <c r="P161" s="91" t="s">
        <v>269</v>
      </c>
      <c r="Q161" s="81">
        <v>240</v>
      </c>
      <c r="R161" s="63">
        <v>950</v>
      </c>
      <c r="S161" s="18">
        <f t="shared" si="88"/>
        <v>1933.6</v>
      </c>
      <c r="T161" s="63">
        <v>0</v>
      </c>
      <c r="U161" s="63">
        <v>0</v>
      </c>
    </row>
    <row r="162" spans="1:21" ht="110.25" x14ac:dyDescent="0.25">
      <c r="A162" s="3"/>
      <c r="B162" s="134" t="s">
        <v>24</v>
      </c>
      <c r="C162" s="134"/>
      <c r="D162" s="4">
        <v>1001</v>
      </c>
      <c r="E162" s="132"/>
      <c r="F162" s="132"/>
      <c r="G162" s="132"/>
      <c r="H162" s="4" t="s">
        <v>24</v>
      </c>
      <c r="I162" s="133"/>
      <c r="J162" s="133"/>
      <c r="K162" s="5">
        <v>320</v>
      </c>
      <c r="L162" s="41" t="s">
        <v>257</v>
      </c>
      <c r="M162" s="160">
        <v>657</v>
      </c>
      <c r="N162" s="69">
        <v>5</v>
      </c>
      <c r="O162" s="69">
        <v>3</v>
      </c>
      <c r="P162" s="91" t="s">
        <v>166</v>
      </c>
      <c r="Q162" s="81">
        <v>0</v>
      </c>
      <c r="R162" s="63">
        <f>R163</f>
        <v>105.55500000000001</v>
      </c>
      <c r="S162" s="18">
        <v>1933.6</v>
      </c>
      <c r="T162" s="63">
        <v>0</v>
      </c>
      <c r="U162" s="63">
        <v>0</v>
      </c>
    </row>
    <row r="163" spans="1:21" ht="31.5" x14ac:dyDescent="0.25">
      <c r="A163" s="3"/>
      <c r="B163" s="134">
        <v>300</v>
      </c>
      <c r="C163" s="134"/>
      <c r="D163" s="4">
        <v>1001</v>
      </c>
      <c r="E163" s="132"/>
      <c r="F163" s="132"/>
      <c r="G163" s="132"/>
      <c r="H163" s="4" t="s">
        <v>24</v>
      </c>
      <c r="I163" s="133"/>
      <c r="J163" s="133"/>
      <c r="K163" s="5">
        <v>320</v>
      </c>
      <c r="L163" s="41" t="s">
        <v>19</v>
      </c>
      <c r="M163" s="160">
        <v>657</v>
      </c>
      <c r="N163" s="69">
        <v>5</v>
      </c>
      <c r="O163" s="69">
        <v>3</v>
      </c>
      <c r="P163" s="91" t="s">
        <v>166</v>
      </c>
      <c r="Q163" s="81">
        <v>200</v>
      </c>
      <c r="R163" s="63">
        <f>R164</f>
        <v>105.55500000000001</v>
      </c>
      <c r="S163" s="18">
        <v>82.4</v>
      </c>
      <c r="T163" s="63">
        <v>0</v>
      </c>
      <c r="U163" s="63">
        <v>0</v>
      </c>
    </row>
    <row r="164" spans="1:21" ht="47.25" x14ac:dyDescent="0.25">
      <c r="A164" s="3"/>
      <c r="B164" s="126">
        <v>10</v>
      </c>
      <c r="C164" s="123">
        <v>1001</v>
      </c>
      <c r="D164" s="123">
        <v>1001</v>
      </c>
      <c r="E164" s="124" t="s">
        <v>14</v>
      </c>
      <c r="F164" s="124" t="s">
        <v>14</v>
      </c>
      <c r="G164" s="124" t="s">
        <v>24</v>
      </c>
      <c r="H164" s="123" t="s">
        <v>24</v>
      </c>
      <c r="I164" s="125"/>
      <c r="J164" s="125"/>
      <c r="K164" s="159">
        <v>320</v>
      </c>
      <c r="L164" s="41" t="s">
        <v>20</v>
      </c>
      <c r="M164" s="160">
        <v>657</v>
      </c>
      <c r="N164" s="69">
        <v>5</v>
      </c>
      <c r="O164" s="69">
        <v>3</v>
      </c>
      <c r="P164" s="91" t="s">
        <v>166</v>
      </c>
      <c r="Q164" s="81">
        <v>240</v>
      </c>
      <c r="R164" s="63">
        <v>105.55500000000001</v>
      </c>
      <c r="S164" s="18">
        <f t="shared" ref="S164" si="89">S165+S167</f>
        <v>2333.39</v>
      </c>
      <c r="T164" s="63">
        <v>0</v>
      </c>
      <c r="U164" s="63">
        <v>0</v>
      </c>
    </row>
    <row r="165" spans="1:21" ht="15.75" x14ac:dyDescent="0.25">
      <c r="A165" s="3"/>
      <c r="B165" s="137">
        <v>11</v>
      </c>
      <c r="C165" s="137"/>
      <c r="D165" s="4">
        <v>1105</v>
      </c>
      <c r="E165" s="135"/>
      <c r="F165" s="135"/>
      <c r="G165" s="135"/>
      <c r="H165" s="4" t="s">
        <v>24</v>
      </c>
      <c r="I165" s="136"/>
      <c r="J165" s="136"/>
      <c r="K165" s="5">
        <v>240</v>
      </c>
      <c r="L165" s="165" t="s">
        <v>258</v>
      </c>
      <c r="M165" s="160">
        <v>657</v>
      </c>
      <c r="N165" s="166">
        <v>6</v>
      </c>
      <c r="O165" s="166">
        <v>0</v>
      </c>
      <c r="P165" s="172" t="s">
        <v>163</v>
      </c>
      <c r="Q165" s="167">
        <v>0</v>
      </c>
      <c r="R165" s="58">
        <f>R166</f>
        <v>2.7</v>
      </c>
      <c r="S165" s="18">
        <f t="shared" ref="S165:U167" si="90">S166</f>
        <v>2333.39</v>
      </c>
      <c r="T165" s="58">
        <f t="shared" si="90"/>
        <v>2.7</v>
      </c>
      <c r="U165" s="58">
        <f t="shared" si="90"/>
        <v>2.702</v>
      </c>
    </row>
    <row r="166" spans="1:21" ht="47.25" x14ac:dyDescent="0.25">
      <c r="A166" s="3"/>
      <c r="B166" s="126"/>
      <c r="C166" s="123">
        <v>1105</v>
      </c>
      <c r="D166" s="127">
        <v>1105</v>
      </c>
      <c r="E166" s="132"/>
      <c r="F166" s="132"/>
      <c r="G166" s="132"/>
      <c r="H166" s="4" t="s">
        <v>24</v>
      </c>
      <c r="I166" s="133"/>
      <c r="J166" s="133"/>
      <c r="K166" s="5">
        <v>240</v>
      </c>
      <c r="L166" s="41" t="s">
        <v>189</v>
      </c>
      <c r="M166" s="160">
        <v>657</v>
      </c>
      <c r="N166" s="69">
        <v>6</v>
      </c>
      <c r="O166" s="69">
        <v>5</v>
      </c>
      <c r="P166" s="70" t="s">
        <v>154</v>
      </c>
      <c r="Q166" s="81">
        <v>200</v>
      </c>
      <c r="R166" s="63">
        <f>R167</f>
        <v>2.7</v>
      </c>
      <c r="S166" s="18">
        <v>2333.39</v>
      </c>
      <c r="T166" s="63">
        <f t="shared" si="90"/>
        <v>2.7</v>
      </c>
      <c r="U166" s="63">
        <f t="shared" si="90"/>
        <v>2.702</v>
      </c>
    </row>
    <row r="167" spans="1:21" ht="110.25" x14ac:dyDescent="0.25">
      <c r="A167" s="3"/>
      <c r="B167" s="134" t="s">
        <v>14</v>
      </c>
      <c r="C167" s="134"/>
      <c r="D167" s="4">
        <v>1105</v>
      </c>
      <c r="E167" s="132"/>
      <c r="F167" s="132"/>
      <c r="G167" s="132"/>
      <c r="H167" s="4" t="s">
        <v>24</v>
      </c>
      <c r="I167" s="133"/>
      <c r="J167" s="133"/>
      <c r="K167" s="5">
        <v>240</v>
      </c>
      <c r="L167" s="41" t="s">
        <v>259</v>
      </c>
      <c r="M167" s="160">
        <v>657</v>
      </c>
      <c r="N167" s="69">
        <v>6</v>
      </c>
      <c r="O167" s="69">
        <v>5</v>
      </c>
      <c r="P167" s="70" t="s">
        <v>270</v>
      </c>
      <c r="Q167" s="81">
        <v>240</v>
      </c>
      <c r="R167" s="63">
        <f>R168</f>
        <v>2.7</v>
      </c>
      <c r="S167" s="18">
        <f t="shared" ref="S167" si="91">S168</f>
        <v>0</v>
      </c>
      <c r="T167" s="63">
        <f t="shared" si="90"/>
        <v>2.7</v>
      </c>
      <c r="U167" s="63">
        <f t="shared" si="90"/>
        <v>2.702</v>
      </c>
    </row>
    <row r="168" spans="1:21" ht="31.5" x14ac:dyDescent="0.25">
      <c r="A168" s="3"/>
      <c r="B168" s="134" t="s">
        <v>24</v>
      </c>
      <c r="C168" s="134"/>
      <c r="D168" s="4">
        <v>1105</v>
      </c>
      <c r="E168" s="132"/>
      <c r="F168" s="132"/>
      <c r="G168" s="132"/>
      <c r="H168" s="4" t="s">
        <v>24</v>
      </c>
      <c r="I168" s="133"/>
      <c r="J168" s="133"/>
      <c r="K168" s="5">
        <v>240</v>
      </c>
      <c r="L168" s="41" t="s">
        <v>19</v>
      </c>
      <c r="M168" s="160">
        <v>657</v>
      </c>
      <c r="N168" s="69">
        <v>6</v>
      </c>
      <c r="O168" s="69">
        <v>5</v>
      </c>
      <c r="P168" s="70" t="s">
        <v>270</v>
      </c>
      <c r="Q168" s="81">
        <v>244</v>
      </c>
      <c r="R168" s="63">
        <v>2.7</v>
      </c>
      <c r="S168" s="161"/>
      <c r="T168" s="63">
        <v>2.7</v>
      </c>
      <c r="U168" s="63">
        <v>2.702</v>
      </c>
    </row>
    <row r="169" spans="1:21" ht="15.75" x14ac:dyDescent="0.25">
      <c r="A169" s="3"/>
      <c r="B169" s="134">
        <v>100</v>
      </c>
      <c r="C169" s="134"/>
      <c r="D169" s="4">
        <v>1105</v>
      </c>
      <c r="E169" s="132"/>
      <c r="F169" s="132"/>
      <c r="G169" s="132"/>
      <c r="H169" s="4" t="s">
        <v>24</v>
      </c>
      <c r="I169" s="133"/>
      <c r="J169" s="133"/>
      <c r="K169" s="5">
        <v>120</v>
      </c>
      <c r="L169" s="165" t="s">
        <v>88</v>
      </c>
      <c r="M169" s="160">
        <v>657</v>
      </c>
      <c r="N169" s="166">
        <v>8</v>
      </c>
      <c r="O169" s="166">
        <v>0</v>
      </c>
      <c r="P169" s="101" t="s">
        <v>163</v>
      </c>
      <c r="Q169" s="167">
        <v>0</v>
      </c>
      <c r="R169" s="58">
        <f t="shared" ref="R169" si="92">R170+R197</f>
        <v>106805.02899999999</v>
      </c>
      <c r="S169" s="18">
        <f t="shared" ref="S169:U172" si="93">S170</f>
        <v>693.57</v>
      </c>
      <c r="T169" s="58">
        <f t="shared" ref="T169:U169" si="94">T170+T197</f>
        <v>15509.161</v>
      </c>
      <c r="U169" s="58">
        <f t="shared" si="94"/>
        <v>15568.8</v>
      </c>
    </row>
    <row r="170" spans="1:21" ht="15.75" x14ac:dyDescent="0.25">
      <c r="A170" s="3"/>
      <c r="B170" s="126">
        <v>11</v>
      </c>
      <c r="C170" s="123">
        <v>1105</v>
      </c>
      <c r="D170" s="123">
        <v>1105</v>
      </c>
      <c r="E170" s="124" t="s">
        <v>14</v>
      </c>
      <c r="F170" s="124" t="s">
        <v>14</v>
      </c>
      <c r="G170" s="124" t="s">
        <v>24</v>
      </c>
      <c r="H170" s="123" t="s">
        <v>24</v>
      </c>
      <c r="I170" s="125"/>
      <c r="J170" s="125"/>
      <c r="K170" s="159">
        <v>120</v>
      </c>
      <c r="L170" s="41" t="s">
        <v>90</v>
      </c>
      <c r="M170" s="160">
        <v>657</v>
      </c>
      <c r="N170" s="69">
        <v>8</v>
      </c>
      <c r="O170" s="69">
        <v>1</v>
      </c>
      <c r="P170" s="70" t="s">
        <v>163</v>
      </c>
      <c r="Q170" s="81">
        <v>0</v>
      </c>
      <c r="R170" s="63">
        <f>R171+R180</f>
        <v>105903.64</v>
      </c>
      <c r="S170" s="18">
        <f t="shared" si="93"/>
        <v>693.57</v>
      </c>
      <c r="T170" s="63">
        <f>T171</f>
        <v>14567.772000000001</v>
      </c>
      <c r="U170" s="63">
        <f t="shared" ref="U170" si="95">U171</f>
        <v>14627.411</v>
      </c>
    </row>
    <row r="171" spans="1:21" ht="63" x14ac:dyDescent="0.25">
      <c r="A171" s="3"/>
      <c r="B171" s="134">
        <v>200</v>
      </c>
      <c r="C171" s="134"/>
      <c r="D171" s="4">
        <v>1105</v>
      </c>
      <c r="E171" s="132"/>
      <c r="F171" s="132"/>
      <c r="G171" s="132"/>
      <c r="H171" s="4" t="s">
        <v>24</v>
      </c>
      <c r="I171" s="133"/>
      <c r="J171" s="133"/>
      <c r="K171" s="5">
        <v>240</v>
      </c>
      <c r="L171" s="41" t="s">
        <v>195</v>
      </c>
      <c r="M171" s="160">
        <v>657</v>
      </c>
      <c r="N171" s="69">
        <v>8</v>
      </c>
      <c r="O171" s="69">
        <v>1</v>
      </c>
      <c r="P171" s="100" t="s">
        <v>149</v>
      </c>
      <c r="Q171" s="81">
        <v>0</v>
      </c>
      <c r="R171" s="63">
        <f>R172+R181+R190+R184+R187</f>
        <v>16101.664000000001</v>
      </c>
      <c r="S171" s="18">
        <f t="shared" si="93"/>
        <v>693.57</v>
      </c>
      <c r="T171" s="63">
        <f>T172+T181+T190+T184</f>
        <v>14567.772000000001</v>
      </c>
      <c r="U171" s="63">
        <f>U172+U181+U190</f>
        <v>14627.411</v>
      </c>
    </row>
    <row r="172" spans="1:21" ht="78.75" x14ac:dyDescent="0.25">
      <c r="A172" s="3"/>
      <c r="B172" s="126">
        <v>11</v>
      </c>
      <c r="C172" s="123">
        <v>1105</v>
      </c>
      <c r="D172" s="123">
        <v>1105</v>
      </c>
      <c r="E172" s="124" t="s">
        <v>14</v>
      </c>
      <c r="F172" s="124" t="s">
        <v>14</v>
      </c>
      <c r="G172" s="124" t="s">
        <v>24</v>
      </c>
      <c r="H172" s="123" t="s">
        <v>24</v>
      </c>
      <c r="I172" s="125"/>
      <c r="J172" s="125"/>
      <c r="K172" s="159">
        <v>240</v>
      </c>
      <c r="L172" s="41" t="s">
        <v>196</v>
      </c>
      <c r="M172" s="160">
        <v>657</v>
      </c>
      <c r="N172" s="69">
        <v>8</v>
      </c>
      <c r="O172" s="69">
        <v>1</v>
      </c>
      <c r="P172" s="70" t="s">
        <v>150</v>
      </c>
      <c r="Q172" s="81">
        <v>0</v>
      </c>
      <c r="R172" s="63">
        <f>R173+R174+R176+R177+R175+R178</f>
        <v>11066.924000000001</v>
      </c>
      <c r="S172" s="18">
        <f t="shared" si="93"/>
        <v>693.57</v>
      </c>
      <c r="T172" s="63">
        <f>T173+T174+T176+T177+T175+T178+T179</f>
        <v>11642.197</v>
      </c>
      <c r="U172" s="63">
        <f>U173+U174+U176+U177+U175+U178+U179</f>
        <v>11642.197</v>
      </c>
    </row>
    <row r="173" spans="1:21" ht="47.2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9"/>
      <c r="L173" s="41" t="s">
        <v>221</v>
      </c>
      <c r="M173" s="160">
        <v>657</v>
      </c>
      <c r="N173" s="69">
        <v>8</v>
      </c>
      <c r="O173" s="69">
        <v>1</v>
      </c>
      <c r="P173" s="70" t="s">
        <v>150</v>
      </c>
      <c r="Q173" s="81">
        <v>111</v>
      </c>
      <c r="R173" s="63">
        <v>6145.9979999999996</v>
      </c>
      <c r="S173" s="18">
        <v>693.57</v>
      </c>
      <c r="T173" s="63">
        <v>6940.9979999999996</v>
      </c>
      <c r="U173" s="63">
        <v>6940.9979999999996</v>
      </c>
    </row>
    <row r="174" spans="1:21" ht="31.5" x14ac:dyDescent="0.25">
      <c r="L174" s="41" t="s">
        <v>222</v>
      </c>
      <c r="M174" s="160">
        <v>657</v>
      </c>
      <c r="N174" s="69">
        <v>8</v>
      </c>
      <c r="O174" s="69">
        <v>1</v>
      </c>
      <c r="P174" s="70" t="s">
        <v>150</v>
      </c>
      <c r="Q174" s="81">
        <v>112</v>
      </c>
      <c r="R174" s="63">
        <v>10</v>
      </c>
      <c r="S174" s="6" t="e">
        <f t="shared" ref="S174:U176" si="96">S175</f>
        <v>#REF!</v>
      </c>
      <c r="T174" s="63">
        <v>150</v>
      </c>
      <c r="U174" s="63">
        <v>150</v>
      </c>
    </row>
    <row r="175" spans="1:21" ht="63" x14ac:dyDescent="0.25">
      <c r="L175" s="41" t="s">
        <v>223</v>
      </c>
      <c r="M175" s="160">
        <v>657</v>
      </c>
      <c r="N175" s="69">
        <v>8</v>
      </c>
      <c r="O175" s="69">
        <v>1</v>
      </c>
      <c r="P175" s="70" t="s">
        <v>150</v>
      </c>
      <c r="Q175" s="81">
        <v>119</v>
      </c>
      <c r="R175" s="63">
        <v>1822.4760000000001</v>
      </c>
      <c r="S175" s="18" t="e">
        <f t="shared" si="96"/>
        <v>#REF!</v>
      </c>
      <c r="T175" s="63">
        <v>2061.4760000000001</v>
      </c>
      <c r="U175" s="63">
        <v>2061.4760000000001</v>
      </c>
    </row>
    <row r="176" spans="1:21" ht="31.5" x14ac:dyDescent="0.25">
      <c r="L176" s="41" t="s">
        <v>224</v>
      </c>
      <c r="M176" s="160">
        <v>657</v>
      </c>
      <c r="N176" s="69">
        <v>8</v>
      </c>
      <c r="O176" s="69">
        <v>1</v>
      </c>
      <c r="P176" s="70" t="s">
        <v>150</v>
      </c>
      <c r="Q176" s="81">
        <v>242</v>
      </c>
      <c r="R176" s="63">
        <v>147.833</v>
      </c>
      <c r="S176" s="18" t="e">
        <f t="shared" si="96"/>
        <v>#REF!</v>
      </c>
      <c r="T176" s="63">
        <v>209.833</v>
      </c>
      <c r="U176" s="63">
        <v>209.833</v>
      </c>
    </row>
    <row r="177" spans="12:21" ht="47.25" x14ac:dyDescent="0.25">
      <c r="L177" s="41" t="s">
        <v>212</v>
      </c>
      <c r="M177" s="160">
        <v>657</v>
      </c>
      <c r="N177" s="69">
        <v>8</v>
      </c>
      <c r="O177" s="69">
        <v>1</v>
      </c>
      <c r="P177" s="70" t="s">
        <v>150</v>
      </c>
      <c r="Q177" s="81">
        <v>244</v>
      </c>
      <c r="R177" s="63">
        <v>2650.6170000000002</v>
      </c>
      <c r="S177" s="18" t="e">
        <f>#REF!+#REF!</f>
        <v>#REF!</v>
      </c>
      <c r="T177" s="63">
        <v>1959.39</v>
      </c>
      <c r="U177" s="63">
        <v>1959.39</v>
      </c>
    </row>
    <row r="178" spans="12:21" ht="15.75" x14ac:dyDescent="0.25">
      <c r="L178" s="41" t="s">
        <v>216</v>
      </c>
      <c r="M178" s="160">
        <v>657</v>
      </c>
      <c r="N178" s="69">
        <v>8</v>
      </c>
      <c r="O178" s="69">
        <v>1</v>
      </c>
      <c r="P178" s="70" t="s">
        <v>150</v>
      </c>
      <c r="Q178" s="81">
        <v>851</v>
      </c>
      <c r="R178" s="63">
        <v>290</v>
      </c>
      <c r="S178" s="162" t="e">
        <f t="shared" ref="S178" ca="1" si="97">S17+S70+S78+S109+S134+S150+S174</f>
        <v>#REF!</v>
      </c>
      <c r="T178" s="63">
        <v>320</v>
      </c>
      <c r="U178" s="63">
        <v>320</v>
      </c>
    </row>
    <row r="179" spans="12:21" ht="15.75" x14ac:dyDescent="0.25">
      <c r="L179" s="41" t="s">
        <v>218</v>
      </c>
      <c r="M179" s="160">
        <v>657</v>
      </c>
      <c r="N179" s="69">
        <v>8</v>
      </c>
      <c r="O179" s="69">
        <v>1</v>
      </c>
      <c r="P179" s="70" t="s">
        <v>150</v>
      </c>
      <c r="Q179" s="81">
        <v>853</v>
      </c>
      <c r="R179" s="63">
        <v>0</v>
      </c>
      <c r="S179" s="163"/>
      <c r="T179" s="63">
        <v>0.5</v>
      </c>
      <c r="U179" s="63">
        <v>0.5</v>
      </c>
    </row>
    <row r="180" spans="12:21" ht="15.75" x14ac:dyDescent="0.25">
      <c r="L180" s="41" t="s">
        <v>260</v>
      </c>
      <c r="M180" s="160">
        <v>657</v>
      </c>
      <c r="N180" s="69">
        <v>8</v>
      </c>
      <c r="O180" s="69">
        <v>1</v>
      </c>
      <c r="P180" s="70" t="s">
        <v>271</v>
      </c>
      <c r="Q180" s="81">
        <v>540</v>
      </c>
      <c r="R180" s="63">
        <v>89801.975999999995</v>
      </c>
      <c r="S180" s="163"/>
      <c r="T180" s="63">
        <v>0</v>
      </c>
      <c r="U180" s="63">
        <v>0</v>
      </c>
    </row>
    <row r="181" spans="12:21" ht="157.5" x14ac:dyDescent="0.25">
      <c r="L181" s="41" t="s">
        <v>197</v>
      </c>
      <c r="M181" s="160">
        <v>657</v>
      </c>
      <c r="N181" s="69">
        <v>8</v>
      </c>
      <c r="O181" s="69">
        <v>1</v>
      </c>
      <c r="P181" s="70" t="s">
        <v>204</v>
      </c>
      <c r="Q181" s="81">
        <v>0</v>
      </c>
      <c r="R181" s="63">
        <f>R182+R183</f>
        <v>1034</v>
      </c>
      <c r="S181" s="163"/>
      <c r="T181" s="63">
        <f t="shared" ref="T181:U181" si="98">T182+T183</f>
        <v>0</v>
      </c>
      <c r="U181" s="63">
        <f t="shared" si="98"/>
        <v>0</v>
      </c>
    </row>
    <row r="182" spans="12:21" ht="47.25" x14ac:dyDescent="0.25">
      <c r="L182" s="41" t="s">
        <v>221</v>
      </c>
      <c r="M182" s="160">
        <v>657</v>
      </c>
      <c r="N182" s="69">
        <v>8</v>
      </c>
      <c r="O182" s="69">
        <v>1</v>
      </c>
      <c r="P182" s="70" t="s">
        <v>204</v>
      </c>
      <c r="Q182" s="81">
        <v>111</v>
      </c>
      <c r="R182" s="63">
        <v>795</v>
      </c>
      <c r="S182" s="163"/>
      <c r="T182" s="63">
        <v>0</v>
      </c>
      <c r="U182" s="63">
        <v>0</v>
      </c>
    </row>
    <row r="183" spans="12:21" ht="63" x14ac:dyDescent="0.25">
      <c r="L183" s="41" t="s">
        <v>223</v>
      </c>
      <c r="M183" s="160">
        <v>657</v>
      </c>
      <c r="N183" s="69">
        <v>8</v>
      </c>
      <c r="O183" s="69">
        <v>1</v>
      </c>
      <c r="P183" s="70" t="s">
        <v>204</v>
      </c>
      <c r="Q183" s="81">
        <v>119</v>
      </c>
      <c r="R183" s="63">
        <v>239</v>
      </c>
      <c r="S183" s="163"/>
      <c r="T183" s="63">
        <v>0</v>
      </c>
      <c r="U183" s="63">
        <v>0</v>
      </c>
    </row>
    <row r="184" spans="12:21" ht="157.5" x14ac:dyDescent="0.25">
      <c r="L184" s="41" t="s">
        <v>198</v>
      </c>
      <c r="M184" s="160">
        <v>657</v>
      </c>
      <c r="N184" s="69">
        <v>8</v>
      </c>
      <c r="O184" s="69">
        <v>1</v>
      </c>
      <c r="P184" s="70" t="s">
        <v>205</v>
      </c>
      <c r="Q184" s="81">
        <v>0</v>
      </c>
      <c r="R184" s="63">
        <f>R185+R186</f>
        <v>1034</v>
      </c>
      <c r="S184" s="163"/>
      <c r="T184" s="63">
        <f>T185+T186</f>
        <v>0</v>
      </c>
      <c r="U184" s="63">
        <f>U185+U186</f>
        <v>0</v>
      </c>
    </row>
    <row r="185" spans="12:21" ht="15.75" x14ac:dyDescent="0.25">
      <c r="L185" s="41" t="s">
        <v>261</v>
      </c>
      <c r="M185" s="160">
        <v>657</v>
      </c>
      <c r="N185" s="69">
        <v>8</v>
      </c>
      <c r="O185" s="69">
        <v>1</v>
      </c>
      <c r="P185" s="70" t="s">
        <v>205</v>
      </c>
      <c r="Q185" s="81">
        <v>111</v>
      </c>
      <c r="R185" s="63">
        <v>795</v>
      </c>
      <c r="S185" s="163"/>
      <c r="T185" s="63">
        <v>0</v>
      </c>
      <c r="U185" s="63">
        <v>0</v>
      </c>
    </row>
    <row r="186" spans="12:21" ht="63" x14ac:dyDescent="0.25">
      <c r="L186" s="41" t="s">
        <v>223</v>
      </c>
      <c r="M186" s="160">
        <v>657</v>
      </c>
      <c r="N186" s="69">
        <v>8</v>
      </c>
      <c r="O186" s="69">
        <v>1</v>
      </c>
      <c r="P186" s="70" t="s">
        <v>205</v>
      </c>
      <c r="Q186" s="81">
        <v>119</v>
      </c>
      <c r="R186" s="63">
        <v>239</v>
      </c>
      <c r="S186" s="163"/>
      <c r="T186" s="63">
        <v>0</v>
      </c>
      <c r="U186" s="63">
        <v>0</v>
      </c>
    </row>
    <row r="187" spans="12:21" ht="110.25" x14ac:dyDescent="0.25">
      <c r="L187" s="41" t="s">
        <v>262</v>
      </c>
      <c r="M187" s="160">
        <v>657</v>
      </c>
      <c r="N187" s="69">
        <v>8</v>
      </c>
      <c r="O187" s="69">
        <v>1</v>
      </c>
      <c r="P187" s="41" t="s">
        <v>272</v>
      </c>
      <c r="Q187" s="81">
        <v>0</v>
      </c>
      <c r="R187" s="63">
        <f>R188</f>
        <v>128</v>
      </c>
      <c r="S187" s="163"/>
      <c r="T187" s="63">
        <v>0</v>
      </c>
      <c r="U187" s="63">
        <v>0</v>
      </c>
    </row>
    <row r="188" spans="12:21" ht="31.5" x14ac:dyDescent="0.25">
      <c r="L188" s="41" t="s">
        <v>19</v>
      </c>
      <c r="M188" s="160">
        <v>657</v>
      </c>
      <c r="N188" s="69">
        <v>8</v>
      </c>
      <c r="O188" s="69">
        <v>1</v>
      </c>
      <c r="P188" s="41" t="s">
        <v>272</v>
      </c>
      <c r="Q188" s="81">
        <v>200</v>
      </c>
      <c r="R188" s="63">
        <f>R189</f>
        <v>128</v>
      </c>
      <c r="S188" s="163"/>
      <c r="T188" s="63">
        <v>0</v>
      </c>
      <c r="U188" s="63">
        <v>0</v>
      </c>
    </row>
    <row r="189" spans="12:21" ht="47.25" x14ac:dyDescent="0.25">
      <c r="L189" s="41" t="s">
        <v>20</v>
      </c>
      <c r="M189" s="160">
        <v>657</v>
      </c>
      <c r="N189" s="69">
        <v>8</v>
      </c>
      <c r="O189" s="69">
        <v>1</v>
      </c>
      <c r="P189" s="41" t="s">
        <v>272</v>
      </c>
      <c r="Q189" s="81">
        <v>240</v>
      </c>
      <c r="R189" s="63">
        <v>128</v>
      </c>
      <c r="S189" s="163"/>
      <c r="T189" s="63">
        <v>0</v>
      </c>
      <c r="U189" s="63">
        <v>0</v>
      </c>
    </row>
    <row r="190" spans="12:21" ht="78.75" x14ac:dyDescent="0.25">
      <c r="L190" s="41" t="s">
        <v>199</v>
      </c>
      <c r="M190" s="160">
        <v>657</v>
      </c>
      <c r="N190" s="69">
        <v>8</v>
      </c>
      <c r="O190" s="69">
        <v>1</v>
      </c>
      <c r="P190" s="70" t="s">
        <v>206</v>
      </c>
      <c r="Q190" s="81">
        <v>0</v>
      </c>
      <c r="R190" s="63">
        <f>R191+R192+R193+R194+R195+R196</f>
        <v>2838.74</v>
      </c>
      <c r="S190" s="163"/>
      <c r="T190" s="63">
        <f t="shared" ref="T190" si="99">T191+T192+T193+T194+T195</f>
        <v>2925.5749999999998</v>
      </c>
      <c r="U190" s="63">
        <f>U191+U192+U193+U194+U195</f>
        <v>2985.2139999999999</v>
      </c>
    </row>
    <row r="191" spans="12:21" ht="15.75" x14ac:dyDescent="0.25">
      <c r="L191" s="41" t="s">
        <v>245</v>
      </c>
      <c r="M191" s="160">
        <v>657</v>
      </c>
      <c r="N191" s="69">
        <v>8</v>
      </c>
      <c r="O191" s="69">
        <v>1</v>
      </c>
      <c r="P191" s="70" t="s">
        <v>206</v>
      </c>
      <c r="Q191" s="81">
        <v>111</v>
      </c>
      <c r="R191" s="63">
        <v>1656.021</v>
      </c>
      <c r="S191" s="163"/>
      <c r="T191" s="63">
        <v>1656.021</v>
      </c>
      <c r="U191" s="63">
        <v>1656.021</v>
      </c>
    </row>
    <row r="192" spans="12:21" ht="31.5" x14ac:dyDescent="0.25">
      <c r="L192" s="41" t="s">
        <v>222</v>
      </c>
      <c r="M192" s="160">
        <v>657</v>
      </c>
      <c r="N192" s="69">
        <v>8</v>
      </c>
      <c r="O192" s="69">
        <v>1</v>
      </c>
      <c r="P192" s="70" t="s">
        <v>206</v>
      </c>
      <c r="Q192" s="81">
        <v>112</v>
      </c>
      <c r="R192" s="63">
        <v>10</v>
      </c>
      <c r="S192" s="163"/>
      <c r="T192" s="63">
        <v>0</v>
      </c>
      <c r="U192" s="63">
        <v>0</v>
      </c>
    </row>
    <row r="193" spans="12:21" ht="63" x14ac:dyDescent="0.25">
      <c r="L193" s="41" t="s">
        <v>223</v>
      </c>
      <c r="M193" s="160">
        <v>657</v>
      </c>
      <c r="N193" s="69">
        <v>8</v>
      </c>
      <c r="O193" s="69">
        <v>1</v>
      </c>
      <c r="P193" s="70" t="s">
        <v>206</v>
      </c>
      <c r="Q193" s="81">
        <v>119</v>
      </c>
      <c r="R193" s="63">
        <v>491.83800000000002</v>
      </c>
      <c r="S193" s="163"/>
      <c r="T193" s="63">
        <v>491.83800000000002</v>
      </c>
      <c r="U193" s="63">
        <v>491.83800000000002</v>
      </c>
    </row>
    <row r="194" spans="12:21" ht="31.5" x14ac:dyDescent="0.25">
      <c r="L194" s="41" t="s">
        <v>224</v>
      </c>
      <c r="M194" s="160">
        <v>657</v>
      </c>
      <c r="N194" s="69">
        <v>8</v>
      </c>
      <c r="O194" s="69">
        <v>1</v>
      </c>
      <c r="P194" s="70" t="s">
        <v>206</v>
      </c>
      <c r="Q194" s="81">
        <v>242</v>
      </c>
      <c r="R194" s="63">
        <v>67</v>
      </c>
      <c r="S194" s="163"/>
      <c r="T194" s="63">
        <v>168</v>
      </c>
      <c r="U194" s="63">
        <v>168</v>
      </c>
    </row>
    <row r="195" spans="12:21" ht="47.25" x14ac:dyDescent="0.25">
      <c r="L195" s="41" t="s">
        <v>212</v>
      </c>
      <c r="M195" s="160">
        <v>657</v>
      </c>
      <c r="N195" s="69">
        <v>8</v>
      </c>
      <c r="O195" s="69">
        <v>1</v>
      </c>
      <c r="P195" s="70" t="s">
        <v>206</v>
      </c>
      <c r="Q195" s="81">
        <v>244</v>
      </c>
      <c r="R195" s="63">
        <v>613.68100000000004</v>
      </c>
      <c r="S195" s="163"/>
      <c r="T195" s="63">
        <v>609.71600000000001</v>
      </c>
      <c r="U195" s="63">
        <v>669.35500000000002</v>
      </c>
    </row>
    <row r="196" spans="12:21" ht="15.75" x14ac:dyDescent="0.25">
      <c r="L196" s="41" t="s">
        <v>218</v>
      </c>
      <c r="M196" s="160">
        <v>657</v>
      </c>
      <c r="N196" s="69">
        <v>8</v>
      </c>
      <c r="O196" s="69">
        <v>1</v>
      </c>
      <c r="P196" s="70" t="s">
        <v>206</v>
      </c>
      <c r="Q196" s="81">
        <v>853</v>
      </c>
      <c r="R196" s="63">
        <v>0.2</v>
      </c>
      <c r="S196" s="163"/>
      <c r="T196" s="63">
        <v>0</v>
      </c>
      <c r="U196" s="63">
        <v>0</v>
      </c>
    </row>
    <row r="197" spans="12:21" ht="15.75" x14ac:dyDescent="0.25">
      <c r="L197" s="41" t="s">
        <v>97</v>
      </c>
      <c r="M197" s="160">
        <v>657</v>
      </c>
      <c r="N197" s="69">
        <v>8</v>
      </c>
      <c r="O197" s="69">
        <v>2</v>
      </c>
      <c r="P197" s="70" t="s">
        <v>163</v>
      </c>
      <c r="Q197" s="81">
        <v>0</v>
      </c>
      <c r="R197" s="63">
        <f>R198</f>
        <v>901.38900000000001</v>
      </c>
      <c r="S197" s="163"/>
      <c r="T197" s="63">
        <f>T198</f>
        <v>941.38900000000001</v>
      </c>
      <c r="U197" s="63">
        <f>U198</f>
        <v>941.38900000000001</v>
      </c>
    </row>
    <row r="198" spans="12:21" ht="63" x14ac:dyDescent="0.25">
      <c r="L198" s="41" t="s">
        <v>195</v>
      </c>
      <c r="M198" s="160">
        <v>657</v>
      </c>
      <c r="N198" s="69">
        <v>8</v>
      </c>
      <c r="O198" s="69">
        <v>2</v>
      </c>
      <c r="P198" s="100" t="s">
        <v>149</v>
      </c>
      <c r="Q198" s="81">
        <v>0</v>
      </c>
      <c r="R198" s="63">
        <f>R199</f>
        <v>901.38900000000001</v>
      </c>
      <c r="S198" s="163"/>
      <c r="T198" s="63">
        <f t="shared" ref="T198:U198" si="100">T199</f>
        <v>941.38900000000001</v>
      </c>
      <c r="U198" s="63">
        <f t="shared" si="100"/>
        <v>941.38900000000001</v>
      </c>
    </row>
    <row r="199" spans="12:21" ht="78.75" x14ac:dyDescent="0.25">
      <c r="L199" s="41" t="s">
        <v>196</v>
      </c>
      <c r="M199" s="160">
        <v>657</v>
      </c>
      <c r="N199" s="69">
        <v>8</v>
      </c>
      <c r="O199" s="69">
        <v>2</v>
      </c>
      <c r="P199" s="70" t="s">
        <v>150</v>
      </c>
      <c r="Q199" s="81">
        <v>0</v>
      </c>
      <c r="R199" s="63">
        <f>R200+R201+R202</f>
        <v>901.38900000000001</v>
      </c>
      <c r="S199" s="163"/>
      <c r="T199" s="63">
        <f t="shared" ref="T199:U199" si="101">T200+T201+T202</f>
        <v>941.38900000000001</v>
      </c>
      <c r="U199" s="63">
        <f t="shared" si="101"/>
        <v>941.38900000000001</v>
      </c>
    </row>
    <row r="200" spans="12:21" ht="47.25" x14ac:dyDescent="0.25">
      <c r="L200" s="41" t="s">
        <v>221</v>
      </c>
      <c r="M200" s="160">
        <v>657</v>
      </c>
      <c r="N200" s="69">
        <v>8</v>
      </c>
      <c r="O200" s="69">
        <v>2</v>
      </c>
      <c r="P200" s="70" t="s">
        <v>150</v>
      </c>
      <c r="Q200" s="81">
        <v>111</v>
      </c>
      <c r="R200" s="63">
        <v>694.98</v>
      </c>
      <c r="S200" s="163"/>
      <c r="T200" s="63">
        <v>694.98</v>
      </c>
      <c r="U200" s="63">
        <v>694.98</v>
      </c>
    </row>
    <row r="201" spans="12:21" ht="31.5" x14ac:dyDescent="0.25">
      <c r="L201" s="41" t="s">
        <v>222</v>
      </c>
      <c r="M201" s="160">
        <v>657</v>
      </c>
      <c r="N201" s="69">
        <v>8</v>
      </c>
      <c r="O201" s="69">
        <v>2</v>
      </c>
      <c r="P201" s="70" t="s">
        <v>150</v>
      </c>
      <c r="Q201" s="81">
        <v>112</v>
      </c>
      <c r="R201" s="63">
        <v>0</v>
      </c>
      <c r="S201" s="163"/>
      <c r="T201" s="63">
        <v>40</v>
      </c>
      <c r="U201" s="63">
        <v>40</v>
      </c>
    </row>
    <row r="202" spans="12:21" ht="63" x14ac:dyDescent="0.25">
      <c r="L202" s="41" t="s">
        <v>223</v>
      </c>
      <c r="M202" s="160">
        <v>657</v>
      </c>
      <c r="N202" s="69">
        <v>8</v>
      </c>
      <c r="O202" s="69">
        <v>2</v>
      </c>
      <c r="P202" s="70" t="s">
        <v>150</v>
      </c>
      <c r="Q202" s="81">
        <v>119</v>
      </c>
      <c r="R202" s="63">
        <v>206.40899999999999</v>
      </c>
      <c r="S202" s="163"/>
      <c r="T202" s="63">
        <v>206.40899999999999</v>
      </c>
      <c r="U202" s="63">
        <v>206.40899999999999</v>
      </c>
    </row>
    <row r="203" spans="12:21" ht="15.75" x14ac:dyDescent="0.25">
      <c r="L203" s="165" t="s">
        <v>100</v>
      </c>
      <c r="M203" s="160">
        <v>657</v>
      </c>
      <c r="N203" s="166">
        <v>10</v>
      </c>
      <c r="O203" s="166">
        <v>0</v>
      </c>
      <c r="P203" s="101" t="s">
        <v>163</v>
      </c>
      <c r="Q203" s="167">
        <v>0</v>
      </c>
      <c r="R203" s="58">
        <f>R204</f>
        <v>716.13699999999994</v>
      </c>
      <c r="S203" s="163"/>
      <c r="T203" s="58">
        <f t="shared" ref="T203:U205" si="102">T204</f>
        <v>716.13699999999994</v>
      </c>
      <c r="U203" s="58">
        <f t="shared" si="102"/>
        <v>716.13699999999994</v>
      </c>
    </row>
    <row r="204" spans="12:21" ht="15.75" x14ac:dyDescent="0.25">
      <c r="L204" s="41" t="s">
        <v>101</v>
      </c>
      <c r="M204" s="160">
        <v>657</v>
      </c>
      <c r="N204" s="69">
        <v>10</v>
      </c>
      <c r="O204" s="69">
        <v>1</v>
      </c>
      <c r="P204" s="70" t="s">
        <v>163</v>
      </c>
      <c r="Q204" s="81">
        <v>0</v>
      </c>
      <c r="R204" s="63">
        <f>R205</f>
        <v>716.13699999999994</v>
      </c>
      <c r="S204" s="163"/>
      <c r="T204" s="63">
        <f t="shared" si="102"/>
        <v>716.13699999999994</v>
      </c>
      <c r="U204" s="63">
        <f t="shared" si="102"/>
        <v>716.13699999999994</v>
      </c>
    </row>
    <row r="205" spans="12:21" ht="47.25" x14ac:dyDescent="0.25">
      <c r="L205" s="41" t="s">
        <v>171</v>
      </c>
      <c r="M205" s="160">
        <v>657</v>
      </c>
      <c r="N205" s="69">
        <v>10</v>
      </c>
      <c r="O205" s="69">
        <v>1</v>
      </c>
      <c r="P205" s="70" t="s">
        <v>116</v>
      </c>
      <c r="Q205" s="81">
        <v>0</v>
      </c>
      <c r="R205" s="63">
        <f>R206</f>
        <v>716.13699999999994</v>
      </c>
      <c r="S205" s="163"/>
      <c r="T205" s="63">
        <f t="shared" si="102"/>
        <v>716.13699999999994</v>
      </c>
      <c r="U205" s="63">
        <f t="shared" si="102"/>
        <v>716.13699999999994</v>
      </c>
    </row>
    <row r="206" spans="12:21" ht="94.5" x14ac:dyDescent="0.25">
      <c r="L206" s="41" t="s">
        <v>173</v>
      </c>
      <c r="M206" s="160">
        <v>657</v>
      </c>
      <c r="N206" s="69">
        <v>10</v>
      </c>
      <c r="O206" s="69">
        <v>1</v>
      </c>
      <c r="P206" s="70" t="s">
        <v>118</v>
      </c>
      <c r="Q206" s="81">
        <v>0</v>
      </c>
      <c r="R206" s="63">
        <f>R207</f>
        <v>716.13699999999994</v>
      </c>
      <c r="S206" s="163"/>
      <c r="T206" s="63">
        <f>T207</f>
        <v>716.13699999999994</v>
      </c>
      <c r="U206" s="63">
        <f>U207</f>
        <v>716.13699999999994</v>
      </c>
    </row>
    <row r="207" spans="12:21" ht="47.25" x14ac:dyDescent="0.25">
      <c r="L207" s="41" t="s">
        <v>235</v>
      </c>
      <c r="M207" s="160">
        <v>657</v>
      </c>
      <c r="N207" s="69">
        <v>10</v>
      </c>
      <c r="O207" s="69">
        <v>1</v>
      </c>
      <c r="P207" s="70" t="s">
        <v>118</v>
      </c>
      <c r="Q207" s="81">
        <v>321</v>
      </c>
      <c r="R207" s="63">
        <v>716.13699999999994</v>
      </c>
      <c r="S207" s="163"/>
      <c r="T207" s="63">
        <v>716.13699999999994</v>
      </c>
      <c r="U207" s="63">
        <v>716.13699999999994</v>
      </c>
    </row>
    <row r="208" spans="12:21" ht="15.75" x14ac:dyDescent="0.25">
      <c r="L208" s="165" t="s">
        <v>102</v>
      </c>
      <c r="M208" s="160">
        <v>657</v>
      </c>
      <c r="N208" s="166">
        <v>11</v>
      </c>
      <c r="O208" s="166">
        <v>0</v>
      </c>
      <c r="P208" s="101" t="s">
        <v>163</v>
      </c>
      <c r="Q208" s="167">
        <v>0</v>
      </c>
      <c r="R208" s="58">
        <f>R209</f>
        <v>5950.5840000000007</v>
      </c>
      <c r="S208" s="163"/>
      <c r="T208" s="58">
        <f t="shared" ref="T208:U210" si="103">T209</f>
        <v>5294.3620000000001</v>
      </c>
      <c r="U208" s="58">
        <f t="shared" si="103"/>
        <v>5316.42</v>
      </c>
    </row>
    <row r="209" spans="12:21" ht="15.75" x14ac:dyDescent="0.25">
      <c r="L209" s="41" t="s">
        <v>103</v>
      </c>
      <c r="M209" s="160">
        <v>657</v>
      </c>
      <c r="N209" s="69">
        <v>11</v>
      </c>
      <c r="O209" s="69">
        <v>1</v>
      </c>
      <c r="P209" s="70" t="s">
        <v>163</v>
      </c>
      <c r="Q209" s="81">
        <v>0</v>
      </c>
      <c r="R209" s="63">
        <f>R210</f>
        <v>5950.5840000000007</v>
      </c>
      <c r="S209" s="163"/>
      <c r="T209" s="63">
        <f t="shared" si="103"/>
        <v>5294.3620000000001</v>
      </c>
      <c r="U209" s="63">
        <f t="shared" si="103"/>
        <v>5316.42</v>
      </c>
    </row>
    <row r="210" spans="12:21" ht="63" x14ac:dyDescent="0.25">
      <c r="L210" s="41" t="s">
        <v>236</v>
      </c>
      <c r="M210" s="160">
        <v>657</v>
      </c>
      <c r="N210" s="69">
        <v>11</v>
      </c>
      <c r="O210" s="69">
        <v>1</v>
      </c>
      <c r="P210" s="70" t="s">
        <v>151</v>
      </c>
      <c r="Q210" s="81">
        <v>0</v>
      </c>
      <c r="R210" s="63">
        <f>R211</f>
        <v>5950.5840000000007</v>
      </c>
      <c r="S210" s="163"/>
      <c r="T210" s="63">
        <f t="shared" si="103"/>
        <v>5294.3620000000001</v>
      </c>
      <c r="U210" s="63">
        <f t="shared" si="103"/>
        <v>5316.42</v>
      </c>
    </row>
    <row r="211" spans="12:21" ht="78.75" x14ac:dyDescent="0.25">
      <c r="L211" s="41" t="s">
        <v>237</v>
      </c>
      <c r="M211" s="160">
        <v>657</v>
      </c>
      <c r="N211" s="69">
        <v>11</v>
      </c>
      <c r="O211" s="69">
        <v>1</v>
      </c>
      <c r="P211" s="70" t="s">
        <v>152</v>
      </c>
      <c r="Q211" s="81">
        <v>0</v>
      </c>
      <c r="R211" s="63">
        <f>R212+R213+R215+R214</f>
        <v>5950.5840000000007</v>
      </c>
      <c r="S211" s="163"/>
      <c r="T211" s="63">
        <f t="shared" ref="T211:U211" si="104">T212+T213+T215+T214</f>
        <v>5294.3620000000001</v>
      </c>
      <c r="U211" s="63">
        <f t="shared" si="104"/>
        <v>5316.42</v>
      </c>
    </row>
    <row r="212" spans="12:21" ht="15.75" x14ac:dyDescent="0.25">
      <c r="L212" s="41" t="s">
        <v>245</v>
      </c>
      <c r="M212" s="160">
        <v>657</v>
      </c>
      <c r="N212" s="69">
        <v>11</v>
      </c>
      <c r="O212" s="69">
        <v>1</v>
      </c>
      <c r="P212" s="70" t="s">
        <v>152</v>
      </c>
      <c r="Q212" s="81">
        <v>111</v>
      </c>
      <c r="R212" s="63">
        <v>4342.576</v>
      </c>
      <c r="S212" s="163"/>
      <c r="T212" s="63">
        <v>3897.7060000000001</v>
      </c>
      <c r="U212" s="63">
        <v>3897.7060000000001</v>
      </c>
    </row>
    <row r="213" spans="12:21" ht="31.5" x14ac:dyDescent="0.25">
      <c r="L213" s="41" t="s">
        <v>222</v>
      </c>
      <c r="M213" s="160">
        <v>657</v>
      </c>
      <c r="N213" s="69">
        <v>11</v>
      </c>
      <c r="O213" s="69">
        <v>1</v>
      </c>
      <c r="P213" s="70" t="s">
        <v>152</v>
      </c>
      <c r="Q213" s="81">
        <v>112</v>
      </c>
      <c r="R213" s="63">
        <v>10</v>
      </c>
      <c r="S213" s="163"/>
      <c r="T213" s="63">
        <v>10</v>
      </c>
      <c r="U213" s="63">
        <v>10</v>
      </c>
    </row>
    <row r="214" spans="12:21" ht="63" x14ac:dyDescent="0.25">
      <c r="L214" s="41" t="s">
        <v>223</v>
      </c>
      <c r="M214" s="160">
        <v>657</v>
      </c>
      <c r="N214" s="69">
        <v>11</v>
      </c>
      <c r="O214" s="69">
        <v>1</v>
      </c>
      <c r="P214" s="70" t="s">
        <v>152</v>
      </c>
      <c r="Q214" s="81">
        <v>119</v>
      </c>
      <c r="R214" s="63">
        <v>1311.4580000000001</v>
      </c>
      <c r="S214" s="163"/>
      <c r="T214" s="63">
        <v>1177.106</v>
      </c>
      <c r="U214" s="63">
        <v>1177.106</v>
      </c>
    </row>
    <row r="215" spans="12:21" ht="47.25" x14ac:dyDescent="0.25">
      <c r="L215" s="41" t="s">
        <v>212</v>
      </c>
      <c r="M215" s="160">
        <v>657</v>
      </c>
      <c r="N215" s="69">
        <v>11</v>
      </c>
      <c r="O215" s="69">
        <v>1</v>
      </c>
      <c r="P215" s="70" t="s">
        <v>152</v>
      </c>
      <c r="Q215" s="81">
        <v>244</v>
      </c>
      <c r="R215" s="63">
        <v>286.55</v>
      </c>
      <c r="S215" s="163"/>
      <c r="T215" s="63">
        <v>209.55</v>
      </c>
      <c r="U215" s="63">
        <v>231.608</v>
      </c>
    </row>
    <row r="216" spans="12:21" ht="15.75" x14ac:dyDescent="0.25">
      <c r="L216" s="49" t="s">
        <v>160</v>
      </c>
      <c r="M216" s="50"/>
      <c r="N216" s="50"/>
      <c r="O216" s="50"/>
      <c r="P216" s="50"/>
      <c r="Q216" s="51"/>
      <c r="R216" s="52">
        <f>R17+R70+R78+R97+R127+R165+R169+R203+R208</f>
        <v>194517.84799999997</v>
      </c>
      <c r="S216" s="52">
        <f t="shared" ref="S216:U216" ca="1" si="105">S17+S70+S78+S97+S127+S165+S169+S203+S208</f>
        <v>194517.84799999997</v>
      </c>
      <c r="T216" s="52">
        <f t="shared" si="105"/>
        <v>69429.381999999998</v>
      </c>
      <c r="U216" s="52">
        <f t="shared" si="105"/>
        <v>68526.690999999992</v>
      </c>
    </row>
  </sheetData>
  <mergeCells count="302">
    <mergeCell ref="B169:C169"/>
    <mergeCell ref="E169:G169"/>
    <mergeCell ref="I169:J169"/>
    <mergeCell ref="B171:C171"/>
    <mergeCell ref="E171:G171"/>
    <mergeCell ref="I171:J171"/>
    <mergeCell ref="E166:G166"/>
    <mergeCell ref="I166:J166"/>
    <mergeCell ref="B167:C167"/>
    <mergeCell ref="E167:G167"/>
    <mergeCell ref="I167:J167"/>
    <mergeCell ref="B168:C168"/>
    <mergeCell ref="E168:G168"/>
    <mergeCell ref="I168:J168"/>
    <mergeCell ref="B163:C163"/>
    <mergeCell ref="E163:G163"/>
    <mergeCell ref="I163:J163"/>
    <mergeCell ref="B165:C165"/>
    <mergeCell ref="E165:G165"/>
    <mergeCell ref="I165:J165"/>
    <mergeCell ref="E160:G160"/>
    <mergeCell ref="I160:J160"/>
    <mergeCell ref="B161:C161"/>
    <mergeCell ref="E161:G161"/>
    <mergeCell ref="I161:J161"/>
    <mergeCell ref="B162:C162"/>
    <mergeCell ref="E162:G162"/>
    <mergeCell ref="I162:J162"/>
    <mergeCell ref="B156:C156"/>
    <mergeCell ref="E156:G156"/>
    <mergeCell ref="I156:J156"/>
    <mergeCell ref="E158:G158"/>
    <mergeCell ref="I158:J158"/>
    <mergeCell ref="B159:C159"/>
    <mergeCell ref="E159:G159"/>
    <mergeCell ref="I159:J159"/>
    <mergeCell ref="B154:C154"/>
    <mergeCell ref="E154:G154"/>
    <mergeCell ref="I154:J154"/>
    <mergeCell ref="B155:C155"/>
    <mergeCell ref="E155:G155"/>
    <mergeCell ref="I155:J155"/>
    <mergeCell ref="B151:C151"/>
    <mergeCell ref="E151:G151"/>
    <mergeCell ref="I151:J151"/>
    <mergeCell ref="E152:G152"/>
    <mergeCell ref="I152:J152"/>
    <mergeCell ref="B153:C153"/>
    <mergeCell ref="E153:G153"/>
    <mergeCell ref="I153:J153"/>
    <mergeCell ref="B149:C149"/>
    <mergeCell ref="E149:G149"/>
    <mergeCell ref="I149:J149"/>
    <mergeCell ref="B150:C150"/>
    <mergeCell ref="E150:G150"/>
    <mergeCell ref="I150:J150"/>
    <mergeCell ref="B146:C146"/>
    <mergeCell ref="E146:G146"/>
    <mergeCell ref="I146:J146"/>
    <mergeCell ref="B148:C148"/>
    <mergeCell ref="E148:G148"/>
    <mergeCell ref="I148:J148"/>
    <mergeCell ref="E143:G143"/>
    <mergeCell ref="I143:J143"/>
    <mergeCell ref="B144:C144"/>
    <mergeCell ref="E144:G144"/>
    <mergeCell ref="I144:J144"/>
    <mergeCell ref="B145:C145"/>
    <mergeCell ref="E145:G145"/>
    <mergeCell ref="I145:J145"/>
    <mergeCell ref="B137:C137"/>
    <mergeCell ref="E137:G137"/>
    <mergeCell ref="I137:J137"/>
    <mergeCell ref="B142:C142"/>
    <mergeCell ref="E142:G142"/>
    <mergeCell ref="I142:J142"/>
    <mergeCell ref="B134:C134"/>
    <mergeCell ref="E134:G134"/>
    <mergeCell ref="I134:J134"/>
    <mergeCell ref="B135:C135"/>
    <mergeCell ref="E135:G135"/>
    <mergeCell ref="I135:J135"/>
    <mergeCell ref="E131:G131"/>
    <mergeCell ref="I131:J131"/>
    <mergeCell ref="B132:C132"/>
    <mergeCell ref="E132:G132"/>
    <mergeCell ref="I132:J132"/>
    <mergeCell ref="B133:C133"/>
    <mergeCell ref="E133:G133"/>
    <mergeCell ref="I133:J133"/>
    <mergeCell ref="B129:C129"/>
    <mergeCell ref="E129:G129"/>
    <mergeCell ref="I129:J129"/>
    <mergeCell ref="B130:C130"/>
    <mergeCell ref="E130:G130"/>
    <mergeCell ref="I130:J130"/>
    <mergeCell ref="E125:G125"/>
    <mergeCell ref="I125:J125"/>
    <mergeCell ref="B126:C126"/>
    <mergeCell ref="E126:G126"/>
    <mergeCell ref="I126:J126"/>
    <mergeCell ref="B127:C127"/>
    <mergeCell ref="E127:G127"/>
    <mergeCell ref="I127:J127"/>
    <mergeCell ref="B123:C123"/>
    <mergeCell ref="E123:G123"/>
    <mergeCell ref="I123:J123"/>
    <mergeCell ref="B124:C124"/>
    <mergeCell ref="E124:G124"/>
    <mergeCell ref="I124:J124"/>
    <mergeCell ref="B120:C120"/>
    <mergeCell ref="E120:G120"/>
    <mergeCell ref="I120:J120"/>
    <mergeCell ref="B121:C121"/>
    <mergeCell ref="E121:G121"/>
    <mergeCell ref="I121:J121"/>
    <mergeCell ref="B118:C118"/>
    <mergeCell ref="E118:G118"/>
    <mergeCell ref="I118:J118"/>
    <mergeCell ref="B119:C119"/>
    <mergeCell ref="E119:G119"/>
    <mergeCell ref="I119:J119"/>
    <mergeCell ref="E114:G114"/>
    <mergeCell ref="I114:J114"/>
    <mergeCell ref="B115:C115"/>
    <mergeCell ref="E115:G115"/>
    <mergeCell ref="I115:J115"/>
    <mergeCell ref="B116:C116"/>
    <mergeCell ref="E116:G116"/>
    <mergeCell ref="I116:J116"/>
    <mergeCell ref="B111:C111"/>
    <mergeCell ref="E111:G111"/>
    <mergeCell ref="I111:J111"/>
    <mergeCell ref="B112:C112"/>
    <mergeCell ref="E112:G112"/>
    <mergeCell ref="I112:J112"/>
    <mergeCell ref="E108:G108"/>
    <mergeCell ref="I108:J108"/>
    <mergeCell ref="B109:C109"/>
    <mergeCell ref="E109:G109"/>
    <mergeCell ref="I109:J109"/>
    <mergeCell ref="B110:C110"/>
    <mergeCell ref="E110:G110"/>
    <mergeCell ref="I110:J110"/>
    <mergeCell ref="B105:C105"/>
    <mergeCell ref="E105:G105"/>
    <mergeCell ref="I105:J105"/>
    <mergeCell ref="B106:C106"/>
    <mergeCell ref="E106:G106"/>
    <mergeCell ref="I106:J106"/>
    <mergeCell ref="E102:G102"/>
    <mergeCell ref="I102:J102"/>
    <mergeCell ref="B103:C103"/>
    <mergeCell ref="E103:G103"/>
    <mergeCell ref="I103:J103"/>
    <mergeCell ref="B104:C104"/>
    <mergeCell ref="E104:G104"/>
    <mergeCell ref="I104:J104"/>
    <mergeCell ref="B100:C100"/>
    <mergeCell ref="E100:G100"/>
    <mergeCell ref="I100:J100"/>
    <mergeCell ref="B101:C101"/>
    <mergeCell ref="E101:G101"/>
    <mergeCell ref="I101:J101"/>
    <mergeCell ref="B98:C98"/>
    <mergeCell ref="E98:G98"/>
    <mergeCell ref="I98:J98"/>
    <mergeCell ref="B99:C99"/>
    <mergeCell ref="E99:G99"/>
    <mergeCell ref="I99:J99"/>
    <mergeCell ref="B89:C89"/>
    <mergeCell ref="E89:G89"/>
    <mergeCell ref="I89:J89"/>
    <mergeCell ref="E94:G94"/>
    <mergeCell ref="I94:J94"/>
    <mergeCell ref="B95:C95"/>
    <mergeCell ref="E95:G95"/>
    <mergeCell ref="I95:J95"/>
    <mergeCell ref="B87:C87"/>
    <mergeCell ref="E87:G87"/>
    <mergeCell ref="I87:J87"/>
    <mergeCell ref="B88:C88"/>
    <mergeCell ref="E88:G88"/>
    <mergeCell ref="I88:J88"/>
    <mergeCell ref="B83:C83"/>
    <mergeCell ref="E83:G83"/>
    <mergeCell ref="I83:J83"/>
    <mergeCell ref="E85:G85"/>
    <mergeCell ref="I85:J85"/>
    <mergeCell ref="B86:C86"/>
    <mergeCell ref="E86:G86"/>
    <mergeCell ref="I86:J86"/>
    <mergeCell ref="E80:G80"/>
    <mergeCell ref="I80:J80"/>
    <mergeCell ref="B81:C81"/>
    <mergeCell ref="E81:G81"/>
    <mergeCell ref="I81:J81"/>
    <mergeCell ref="B82:C82"/>
    <mergeCell ref="E82:G82"/>
    <mergeCell ref="I82:J82"/>
    <mergeCell ref="B77:C77"/>
    <mergeCell ref="E77:G77"/>
    <mergeCell ref="I77:J77"/>
    <mergeCell ref="B79:C79"/>
    <mergeCell ref="E79:G79"/>
    <mergeCell ref="I79:J79"/>
    <mergeCell ref="E72:G72"/>
    <mergeCell ref="I72:J72"/>
    <mergeCell ref="B73:C73"/>
    <mergeCell ref="E73:G73"/>
    <mergeCell ref="I73:J73"/>
    <mergeCell ref="B74:C74"/>
    <mergeCell ref="E74:G74"/>
    <mergeCell ref="I74:J74"/>
    <mergeCell ref="B62:C62"/>
    <mergeCell ref="E62:G62"/>
    <mergeCell ref="I62:J62"/>
    <mergeCell ref="B71:C71"/>
    <mergeCell ref="E71:G71"/>
    <mergeCell ref="I71:J71"/>
    <mergeCell ref="B57:C57"/>
    <mergeCell ref="E57:G57"/>
    <mergeCell ref="I57:J57"/>
    <mergeCell ref="B61:C61"/>
    <mergeCell ref="E61:G61"/>
    <mergeCell ref="I61:J61"/>
    <mergeCell ref="B49:C49"/>
    <mergeCell ref="E49:G49"/>
    <mergeCell ref="I49:J49"/>
    <mergeCell ref="B51:C51"/>
    <mergeCell ref="E51:G51"/>
    <mergeCell ref="I51:J51"/>
    <mergeCell ref="B43:C43"/>
    <mergeCell ref="E43:G43"/>
    <mergeCell ref="I43:J43"/>
    <mergeCell ref="E47:G47"/>
    <mergeCell ref="I47:J47"/>
    <mergeCell ref="B48:C48"/>
    <mergeCell ref="E48:G48"/>
    <mergeCell ref="I48:J48"/>
    <mergeCell ref="E40:G40"/>
    <mergeCell ref="I40:J40"/>
    <mergeCell ref="B41:C41"/>
    <mergeCell ref="E41:G41"/>
    <mergeCell ref="I41:J41"/>
    <mergeCell ref="B42:C42"/>
    <mergeCell ref="E42:G42"/>
    <mergeCell ref="I42:J42"/>
    <mergeCell ref="B38:C38"/>
    <mergeCell ref="E38:G38"/>
    <mergeCell ref="I38:J38"/>
    <mergeCell ref="B39:C39"/>
    <mergeCell ref="E39:G39"/>
    <mergeCell ref="I39:J39"/>
    <mergeCell ref="B34:C34"/>
    <mergeCell ref="E34:G34"/>
    <mergeCell ref="I34:J34"/>
    <mergeCell ref="B36:C36"/>
    <mergeCell ref="E36:G36"/>
    <mergeCell ref="I36:J36"/>
    <mergeCell ref="B30:C30"/>
    <mergeCell ref="E30:G30"/>
    <mergeCell ref="I30:J30"/>
    <mergeCell ref="E32:G32"/>
    <mergeCell ref="I32:J32"/>
    <mergeCell ref="B33:C33"/>
    <mergeCell ref="E33:G33"/>
    <mergeCell ref="I33:J33"/>
    <mergeCell ref="E26:G26"/>
    <mergeCell ref="I26:J26"/>
    <mergeCell ref="B27:C27"/>
    <mergeCell ref="E27:G27"/>
    <mergeCell ref="I27:J27"/>
    <mergeCell ref="B28:C28"/>
    <mergeCell ref="E28:G28"/>
    <mergeCell ref="I28:J28"/>
    <mergeCell ref="B20:C20"/>
    <mergeCell ref="E20:G20"/>
    <mergeCell ref="I20:J20"/>
    <mergeCell ref="B21:C21"/>
    <mergeCell ref="E21:G21"/>
    <mergeCell ref="I21:J21"/>
    <mergeCell ref="B17:C17"/>
    <mergeCell ref="E17:G17"/>
    <mergeCell ref="I17:J17"/>
    <mergeCell ref="E18:G18"/>
    <mergeCell ref="I18:J18"/>
    <mergeCell ref="B19:C19"/>
    <mergeCell ref="E19:G19"/>
    <mergeCell ref="I19:J19"/>
    <mergeCell ref="L10:U10"/>
    <mergeCell ref="L11:U11"/>
    <mergeCell ref="L12:U12"/>
    <mergeCell ref="L14:L15"/>
    <mergeCell ref="M14:Q14"/>
    <mergeCell ref="R14:U14"/>
    <mergeCell ref="R1:U2"/>
    <mergeCell ref="T3:V3"/>
    <mergeCell ref="T4:V4"/>
    <mergeCell ref="T5:V5"/>
    <mergeCell ref="T6:V6"/>
    <mergeCell ref="L9:U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Решение 205 от 25.12.2017</vt:lpstr>
      <vt:lpstr>Решение 214 от 15.02.2018 </vt:lpstr>
      <vt:lpstr>Решение 222 от 25.04.2018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 1</dc:creator>
  <cp:lastModifiedBy>ГлавБух</cp:lastModifiedBy>
  <cp:lastPrinted>2016-05-06T06:33:31Z</cp:lastPrinted>
  <dcterms:created xsi:type="dcterms:W3CDTF">2015-09-04T10:05:30Z</dcterms:created>
  <dcterms:modified xsi:type="dcterms:W3CDTF">2018-04-25T08:21:16Z</dcterms:modified>
</cp:coreProperties>
</file>